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Larysa Kowalczuk\Downloads\"/>
    </mc:Choice>
  </mc:AlternateContent>
  <xr:revisionPtr revIDLastSave="0" documentId="13_ncr:1_{4DA1A187-593C-4D58-BF90-C33FE71C21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śnictwo" sheetId="2" r:id="rId1"/>
    <sheet name="Moduły I stopień" sheetId="5" r:id="rId2"/>
  </sheets>
  <externalReferences>
    <externalReference r:id="rId3"/>
  </externalReferences>
  <definedNames>
    <definedName name="Kierunek" localSheetId="1">OFFSET('[1]Pola wyboru'!$L$11,1,0,COUNTA('[1]Pola wyboru'!$L$12:$L$32),1)</definedName>
    <definedName name="Kierunek">OFFSET(#REF!,1,0,COUNTA(#REF!),1)</definedName>
    <definedName name="_xlnm.Print_Area" localSheetId="0">Leśnictwo!$A$1:$X$725</definedName>
    <definedName name="_xlnm.Print_Area" localSheetId="1">'Moduły I stopień'!$A$1:$B$30</definedName>
    <definedName name="Specjalność" localSheetId="1">OFFSET('[1]Pola wyboru'!$J$10,MATCH('[1]Leśnictwo_I stopień'!$B$1&amp;'[1]Leśnictwo_I stopień'!$B$5,'[1]Pola wyboru'!$H$11:$H$50&amp;'[1]Pola wyboru'!$I$11:$I$50,0),0,COUNTIFS('[1]Pola wyboru'!$H$11:$H$50,'[1]Leśnictwo_I stopień'!$B$1,'[1]Pola wyboru'!$I$11:$I$50,'[1]Leśnictwo_I stopień'!$B$5),1)</definedName>
    <definedName name="Specjalność">OFFSET(Leśnictwo!$J$776,MATCH(Leśnictwo!$B$1&amp;Leśnictwo!$B$5,Leśnictwo!$H$777:$H$817&amp;Leśnictwo!$I$777:$I$817,0),0,COUNTIFS(Leśnictwo!$H$777:$H$817,Leśnictwo!$B$1,Leśnictwo!$I$777:$I$817,Leśnictwo!$B$5),1)</definedName>
    <definedName name="Stopień">OFFSET('[1]Pola wyboru'!$N$11,MATCH('[1]Leśnictwo_I stopień'!$B$1,'[1]Pola wyboru'!$M$12:$M$32,0),0,COUNTIF('[1]Pola wyboru'!$M$12:$M$32,'[1]Leśnictwo_I stopień'!$B$1),1)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7" i="2" l="1"/>
  <c r="C746" i="2"/>
  <c r="C745" i="2"/>
  <c r="C743" i="2"/>
  <c r="C740" i="2"/>
  <c r="C742" i="2"/>
  <c r="N716" i="2"/>
  <c r="L716" i="2" s="1"/>
  <c r="K716" i="2" s="1"/>
  <c r="F716" i="2"/>
  <c r="E716" i="2"/>
  <c r="D716" i="2"/>
  <c r="N715" i="2"/>
  <c r="L715" i="2" s="1"/>
  <c r="K715" i="2" s="1"/>
  <c r="F715" i="2"/>
  <c r="E715" i="2"/>
  <c r="D715" i="2"/>
  <c r="N714" i="2"/>
  <c r="L714" i="2" s="1"/>
  <c r="K714" i="2" s="1"/>
  <c r="F714" i="2"/>
  <c r="E714" i="2"/>
  <c r="D714" i="2"/>
  <c r="N713" i="2"/>
  <c r="L713" i="2" s="1"/>
  <c r="K713" i="2"/>
  <c r="F713" i="2"/>
  <c r="E713" i="2"/>
  <c r="D713" i="2"/>
  <c r="N712" i="2"/>
  <c r="L712" i="2" s="1"/>
  <c r="K712" i="2" s="1"/>
  <c r="F712" i="2"/>
  <c r="E712" i="2"/>
  <c r="D712" i="2"/>
  <c r="N711" i="2"/>
  <c r="L711" i="2" s="1"/>
  <c r="K711" i="2" s="1"/>
  <c r="R711" i="2" s="1"/>
  <c r="T711" i="2" s="1"/>
  <c r="J711" i="2" s="1"/>
  <c r="I711" i="2"/>
  <c r="F711" i="2"/>
  <c r="E711" i="2"/>
  <c r="D711" i="2"/>
  <c r="N710" i="2"/>
  <c r="L710" i="2" s="1"/>
  <c r="K710" i="2" s="1"/>
  <c r="F710" i="2"/>
  <c r="E710" i="2"/>
  <c r="D710" i="2"/>
  <c r="N709" i="2"/>
  <c r="L709" i="2" s="1"/>
  <c r="K709" i="2" s="1"/>
  <c r="F709" i="2"/>
  <c r="E709" i="2"/>
  <c r="D709" i="2"/>
  <c r="N702" i="2"/>
  <c r="L702" i="2" s="1"/>
  <c r="K702" i="2" s="1"/>
  <c r="F702" i="2"/>
  <c r="E702" i="2"/>
  <c r="D702" i="2"/>
  <c r="N701" i="2"/>
  <c r="L701" i="2" s="1"/>
  <c r="K701" i="2"/>
  <c r="F701" i="2"/>
  <c r="E701" i="2"/>
  <c r="D701" i="2"/>
  <c r="N700" i="2"/>
  <c r="L700" i="2" s="1"/>
  <c r="K700" i="2" s="1"/>
  <c r="F700" i="2"/>
  <c r="E700" i="2"/>
  <c r="D700" i="2"/>
  <c r="N699" i="2"/>
  <c r="L699" i="2" s="1"/>
  <c r="K699" i="2" s="1"/>
  <c r="F699" i="2"/>
  <c r="E699" i="2"/>
  <c r="D699" i="2"/>
  <c r="N698" i="2"/>
  <c r="L698" i="2" s="1"/>
  <c r="K698" i="2" s="1"/>
  <c r="F698" i="2"/>
  <c r="E698" i="2"/>
  <c r="D698" i="2"/>
  <c r="N697" i="2"/>
  <c r="L697" i="2" s="1"/>
  <c r="K697" i="2" s="1"/>
  <c r="F697" i="2"/>
  <c r="E697" i="2"/>
  <c r="D697" i="2"/>
  <c r="N696" i="2"/>
  <c r="L696" i="2" s="1"/>
  <c r="K696" i="2" s="1"/>
  <c r="F696" i="2"/>
  <c r="E696" i="2"/>
  <c r="D696" i="2"/>
  <c r="N695" i="2"/>
  <c r="L695" i="2"/>
  <c r="K695" i="2"/>
  <c r="F695" i="2"/>
  <c r="E695" i="2"/>
  <c r="D695" i="2"/>
  <c r="N688" i="2"/>
  <c r="L688" i="2" s="1"/>
  <c r="K688" i="2" s="1"/>
  <c r="F688" i="2"/>
  <c r="E688" i="2"/>
  <c r="D688" i="2"/>
  <c r="N687" i="2"/>
  <c r="L687" i="2" s="1"/>
  <c r="K687" i="2" s="1"/>
  <c r="R687" i="2" s="1"/>
  <c r="T687" i="2" s="1"/>
  <c r="J687" i="2" s="1"/>
  <c r="I687" i="2"/>
  <c r="F687" i="2"/>
  <c r="E687" i="2"/>
  <c r="D687" i="2"/>
  <c r="N686" i="2"/>
  <c r="L686" i="2"/>
  <c r="K686" i="2" s="1"/>
  <c r="F686" i="2"/>
  <c r="E686" i="2"/>
  <c r="D686" i="2"/>
  <c r="N685" i="2"/>
  <c r="L685" i="2" s="1"/>
  <c r="K685" i="2" s="1"/>
  <c r="F685" i="2"/>
  <c r="E685" i="2"/>
  <c r="D685" i="2"/>
  <c r="N684" i="2"/>
  <c r="L684" i="2" s="1"/>
  <c r="K684" i="2" s="1"/>
  <c r="F684" i="2"/>
  <c r="E684" i="2"/>
  <c r="D684" i="2"/>
  <c r="N683" i="2"/>
  <c r="L683" i="2"/>
  <c r="K683" i="2"/>
  <c r="F683" i="2"/>
  <c r="E683" i="2"/>
  <c r="D683" i="2"/>
  <c r="N682" i="2"/>
  <c r="L682" i="2" s="1"/>
  <c r="K682" i="2" s="1"/>
  <c r="F682" i="2"/>
  <c r="E682" i="2"/>
  <c r="D682" i="2"/>
  <c r="N681" i="2"/>
  <c r="L681" i="2" s="1"/>
  <c r="K681" i="2" s="1"/>
  <c r="R681" i="2" s="1"/>
  <c r="T681" i="2" s="1"/>
  <c r="J681" i="2" s="1"/>
  <c r="I681" i="2"/>
  <c r="F681" i="2"/>
  <c r="E681" i="2"/>
  <c r="D681" i="2"/>
  <c r="N670" i="2"/>
  <c r="L670" i="2"/>
  <c r="K670" i="2" s="1"/>
  <c r="R670" i="2" s="1"/>
  <c r="T670" i="2" s="1"/>
  <c r="N669" i="2"/>
  <c r="L669" i="2" s="1"/>
  <c r="K669" i="2" s="1"/>
  <c r="R669" i="2"/>
  <c r="N668" i="2"/>
  <c r="L668" i="2" s="1"/>
  <c r="K668" i="2" s="1"/>
  <c r="N646" i="2"/>
  <c r="L646" i="2"/>
  <c r="K646" i="2" s="1"/>
  <c r="F646" i="2"/>
  <c r="E646" i="2"/>
  <c r="D646" i="2"/>
  <c r="N645" i="2"/>
  <c r="L645" i="2" s="1"/>
  <c r="K645" i="2" s="1"/>
  <c r="F645" i="2"/>
  <c r="E645" i="2"/>
  <c r="D645" i="2"/>
  <c r="N644" i="2"/>
  <c r="L644" i="2" s="1"/>
  <c r="K644" i="2" s="1"/>
  <c r="F644" i="2"/>
  <c r="E644" i="2"/>
  <c r="D644" i="2"/>
  <c r="N643" i="2"/>
  <c r="L643" i="2"/>
  <c r="K643" i="2"/>
  <c r="F643" i="2"/>
  <c r="E643" i="2"/>
  <c r="D643" i="2"/>
  <c r="N642" i="2"/>
  <c r="L642" i="2"/>
  <c r="K642" i="2" s="1"/>
  <c r="F642" i="2"/>
  <c r="E642" i="2"/>
  <c r="D642" i="2"/>
  <c r="N641" i="2"/>
  <c r="L641" i="2" s="1"/>
  <c r="K641" i="2" s="1"/>
  <c r="R641" i="2" s="1"/>
  <c r="T641" i="2" s="1"/>
  <c r="J641" i="2" s="1"/>
  <c r="I641" i="2"/>
  <c r="F641" i="2"/>
  <c r="E641" i="2"/>
  <c r="D641" i="2"/>
  <c r="N640" i="2"/>
  <c r="L640" i="2"/>
  <c r="K640" i="2" s="1"/>
  <c r="F640" i="2"/>
  <c r="E640" i="2"/>
  <c r="D640" i="2"/>
  <c r="N639" i="2"/>
  <c r="L639" i="2" s="1"/>
  <c r="K639" i="2" s="1"/>
  <c r="F639" i="2"/>
  <c r="E639" i="2"/>
  <c r="D639" i="2"/>
  <c r="N632" i="2"/>
  <c r="L632" i="2" s="1"/>
  <c r="K632" i="2" s="1"/>
  <c r="F632" i="2"/>
  <c r="E632" i="2"/>
  <c r="D632" i="2"/>
  <c r="N631" i="2"/>
  <c r="L631" i="2"/>
  <c r="K631" i="2"/>
  <c r="F631" i="2"/>
  <c r="E631" i="2"/>
  <c r="D631" i="2"/>
  <c r="N630" i="2"/>
  <c r="L630" i="2"/>
  <c r="K630" i="2" s="1"/>
  <c r="F630" i="2"/>
  <c r="E630" i="2"/>
  <c r="D630" i="2"/>
  <c r="N629" i="2"/>
  <c r="L629" i="2" s="1"/>
  <c r="K629" i="2" s="1"/>
  <c r="F629" i="2"/>
  <c r="E629" i="2"/>
  <c r="D629" i="2"/>
  <c r="N628" i="2"/>
  <c r="L628" i="2"/>
  <c r="K628" i="2" s="1"/>
  <c r="F628" i="2"/>
  <c r="E628" i="2"/>
  <c r="D628" i="2"/>
  <c r="N627" i="2"/>
  <c r="L627" i="2" s="1"/>
  <c r="K627" i="2" s="1"/>
  <c r="F627" i="2"/>
  <c r="E627" i="2"/>
  <c r="D627" i="2"/>
  <c r="N626" i="2"/>
  <c r="L626" i="2" s="1"/>
  <c r="K626" i="2" s="1"/>
  <c r="F626" i="2"/>
  <c r="E626" i="2"/>
  <c r="D626" i="2"/>
  <c r="N625" i="2"/>
  <c r="L625" i="2"/>
  <c r="K625" i="2"/>
  <c r="F625" i="2"/>
  <c r="E625" i="2"/>
  <c r="D625" i="2"/>
  <c r="N614" i="2"/>
  <c r="L614" i="2" s="1"/>
  <c r="K614" i="2" s="1"/>
  <c r="F614" i="2"/>
  <c r="E614" i="2"/>
  <c r="D614" i="2"/>
  <c r="N613" i="2"/>
  <c r="L613" i="2" s="1"/>
  <c r="K613" i="2" s="1"/>
  <c r="R613" i="2" s="1"/>
  <c r="T613" i="2" s="1"/>
  <c r="J613" i="2"/>
  <c r="I613" i="2"/>
  <c r="F613" i="2"/>
  <c r="E613" i="2"/>
  <c r="D613" i="2"/>
  <c r="N612" i="2"/>
  <c r="L612" i="2"/>
  <c r="K612" i="2" s="1"/>
  <c r="F612" i="2"/>
  <c r="E612" i="2"/>
  <c r="D612" i="2"/>
  <c r="N611" i="2"/>
  <c r="L611" i="2" s="1"/>
  <c r="K611" i="2" s="1"/>
  <c r="F611" i="2"/>
  <c r="E611" i="2"/>
  <c r="D611" i="2"/>
  <c r="N610" i="2"/>
  <c r="L610" i="2" s="1"/>
  <c r="K610" i="2" s="1"/>
  <c r="F610" i="2"/>
  <c r="E610" i="2"/>
  <c r="D610" i="2"/>
  <c r="N609" i="2"/>
  <c r="L609" i="2"/>
  <c r="K609" i="2" s="1"/>
  <c r="F609" i="2"/>
  <c r="E609" i="2"/>
  <c r="D609" i="2"/>
  <c r="N608" i="2"/>
  <c r="L608" i="2" s="1"/>
  <c r="K608" i="2" s="1"/>
  <c r="R608" i="2"/>
  <c r="T608" i="2" s="1"/>
  <c r="J608" i="2" s="1"/>
  <c r="F608" i="2"/>
  <c r="E608" i="2"/>
  <c r="D608" i="2"/>
  <c r="N607" i="2"/>
  <c r="L607" i="2" s="1"/>
  <c r="K607" i="2" s="1"/>
  <c r="I607" i="2" s="1"/>
  <c r="R607" i="2"/>
  <c r="T607" i="2" s="1"/>
  <c r="J607" i="2" s="1"/>
  <c r="F607" i="2"/>
  <c r="E607" i="2"/>
  <c r="D607" i="2"/>
  <c r="N600" i="2"/>
  <c r="L600" i="2"/>
  <c r="K600" i="2" s="1"/>
  <c r="F600" i="2"/>
  <c r="E600" i="2"/>
  <c r="D600" i="2"/>
  <c r="N599" i="2"/>
  <c r="L599" i="2" s="1"/>
  <c r="K599" i="2"/>
  <c r="R599" i="2" s="1"/>
  <c r="T599" i="2" s="1"/>
  <c r="J599" i="2" s="1"/>
  <c r="I599" i="2"/>
  <c r="F599" i="2"/>
  <c r="E599" i="2"/>
  <c r="D599" i="2"/>
  <c r="N598" i="2"/>
  <c r="L598" i="2" s="1"/>
  <c r="K598" i="2" s="1"/>
  <c r="F598" i="2"/>
  <c r="E598" i="2"/>
  <c r="D598" i="2"/>
  <c r="N597" i="2"/>
  <c r="L597" i="2"/>
  <c r="K597" i="2"/>
  <c r="F597" i="2"/>
  <c r="E597" i="2"/>
  <c r="D597" i="2"/>
  <c r="N596" i="2"/>
  <c r="L596" i="2"/>
  <c r="K596" i="2" s="1"/>
  <c r="R596" i="2"/>
  <c r="T596" i="2" s="1"/>
  <c r="J596" i="2" s="1"/>
  <c r="I596" i="2"/>
  <c r="F596" i="2"/>
  <c r="E596" i="2"/>
  <c r="D596" i="2"/>
  <c r="N595" i="2"/>
  <c r="L595" i="2" s="1"/>
  <c r="K595" i="2"/>
  <c r="R595" i="2" s="1"/>
  <c r="T595" i="2" s="1"/>
  <c r="J595" i="2" s="1"/>
  <c r="F595" i="2"/>
  <c r="E595" i="2"/>
  <c r="D595" i="2"/>
  <c r="N594" i="2"/>
  <c r="L594" i="2" s="1"/>
  <c r="K594" i="2" s="1"/>
  <c r="R594" i="2" s="1"/>
  <c r="T594" i="2" s="1"/>
  <c r="J594" i="2" s="1"/>
  <c r="F594" i="2"/>
  <c r="E594" i="2"/>
  <c r="D594" i="2"/>
  <c r="N593" i="2"/>
  <c r="L593" i="2" s="1"/>
  <c r="K593" i="2"/>
  <c r="R593" i="2" s="1"/>
  <c r="T593" i="2" s="1"/>
  <c r="J593" i="2" s="1"/>
  <c r="I593" i="2"/>
  <c r="F593" i="2"/>
  <c r="E593" i="2"/>
  <c r="D593" i="2"/>
  <c r="N587" i="2"/>
  <c r="L587" i="2" s="1"/>
  <c r="K587" i="2" s="1"/>
  <c r="F587" i="2"/>
  <c r="E587" i="2"/>
  <c r="D587" i="2"/>
  <c r="N586" i="2"/>
  <c r="L586" i="2"/>
  <c r="K586" i="2"/>
  <c r="F586" i="2"/>
  <c r="E586" i="2"/>
  <c r="D586" i="2"/>
  <c r="N585" i="2"/>
  <c r="L585" i="2"/>
  <c r="K585" i="2" s="1"/>
  <c r="R585" i="2" s="1"/>
  <c r="T585" i="2" s="1"/>
  <c r="J585" i="2" s="1"/>
  <c r="F585" i="2"/>
  <c r="E585" i="2"/>
  <c r="D585" i="2"/>
  <c r="N584" i="2"/>
  <c r="L584" i="2" s="1"/>
  <c r="K584" i="2"/>
  <c r="R584" i="2" s="1"/>
  <c r="T584" i="2" s="1"/>
  <c r="J584" i="2" s="1"/>
  <c r="F584" i="2"/>
  <c r="E584" i="2"/>
  <c r="D584" i="2"/>
  <c r="N583" i="2"/>
  <c r="L583" i="2" s="1"/>
  <c r="K583" i="2" s="1"/>
  <c r="R583" i="2" s="1"/>
  <c r="T583" i="2" s="1"/>
  <c r="J583" i="2" s="1"/>
  <c r="I583" i="2"/>
  <c r="F583" i="2"/>
  <c r="E583" i="2"/>
  <c r="D583" i="2"/>
  <c r="N582" i="2"/>
  <c r="L582" i="2"/>
  <c r="K582" i="2" s="1"/>
  <c r="I582" i="2" s="1"/>
  <c r="R582" i="2"/>
  <c r="T582" i="2" s="1"/>
  <c r="J582" i="2" s="1"/>
  <c r="F582" i="2"/>
  <c r="E582" i="2"/>
  <c r="D582" i="2"/>
  <c r="N581" i="2"/>
  <c r="L581" i="2" s="1"/>
  <c r="K581" i="2"/>
  <c r="F581" i="2"/>
  <c r="E581" i="2"/>
  <c r="D581" i="2"/>
  <c r="N580" i="2"/>
  <c r="L580" i="2" s="1"/>
  <c r="K580" i="2" s="1"/>
  <c r="R580" i="2" s="1"/>
  <c r="T580" i="2"/>
  <c r="J580" i="2" s="1"/>
  <c r="I580" i="2"/>
  <c r="F580" i="2"/>
  <c r="E580" i="2"/>
  <c r="D580" i="2"/>
  <c r="N579" i="2"/>
  <c r="L579" i="2" s="1"/>
  <c r="K579" i="2" s="1"/>
  <c r="F579" i="2"/>
  <c r="E579" i="2"/>
  <c r="D579" i="2"/>
  <c r="N568" i="2"/>
  <c r="L568" i="2" s="1"/>
  <c r="K568" i="2"/>
  <c r="R568" i="2" s="1"/>
  <c r="T568" i="2"/>
  <c r="J568" i="2" s="1"/>
  <c r="I568" i="2"/>
  <c r="F568" i="2"/>
  <c r="E568" i="2"/>
  <c r="D568" i="2"/>
  <c r="N567" i="2"/>
  <c r="L567" i="2"/>
  <c r="K567" i="2" s="1"/>
  <c r="R567" i="2" s="1"/>
  <c r="T567" i="2" s="1"/>
  <c r="J567" i="2" s="1"/>
  <c r="F567" i="2"/>
  <c r="E567" i="2"/>
  <c r="D567" i="2"/>
  <c r="N566" i="2"/>
  <c r="L566" i="2" s="1"/>
  <c r="K566" i="2" s="1"/>
  <c r="F566" i="2"/>
  <c r="E566" i="2"/>
  <c r="D566" i="2"/>
  <c r="N544" i="2"/>
  <c r="L544" i="2" s="1"/>
  <c r="K544" i="2" s="1"/>
  <c r="R544" i="2" s="1"/>
  <c r="T544" i="2" s="1"/>
  <c r="J544" i="2" s="1"/>
  <c r="F544" i="2"/>
  <c r="E544" i="2"/>
  <c r="D544" i="2"/>
  <c r="N543" i="2"/>
  <c r="L543" i="2" s="1"/>
  <c r="K543" i="2" s="1"/>
  <c r="F543" i="2"/>
  <c r="E543" i="2"/>
  <c r="D543" i="2"/>
  <c r="N542" i="2"/>
  <c r="L542" i="2" s="1"/>
  <c r="K542" i="2" s="1"/>
  <c r="R542" i="2"/>
  <c r="T542" i="2" s="1"/>
  <c r="J542" i="2" s="1"/>
  <c r="F542" i="2"/>
  <c r="E542" i="2"/>
  <c r="D542" i="2"/>
  <c r="N541" i="2"/>
  <c r="L541" i="2" s="1"/>
  <c r="K541" i="2" s="1"/>
  <c r="R541" i="2" s="1"/>
  <c r="T541" i="2" s="1"/>
  <c r="J541" i="2" s="1"/>
  <c r="F541" i="2"/>
  <c r="E541" i="2"/>
  <c r="D541" i="2"/>
  <c r="N540" i="2"/>
  <c r="L540" i="2"/>
  <c r="K540" i="2" s="1"/>
  <c r="F540" i="2"/>
  <c r="E540" i="2"/>
  <c r="D540" i="2"/>
  <c r="N539" i="2"/>
  <c r="L539" i="2"/>
  <c r="K539" i="2"/>
  <c r="R539" i="2" s="1"/>
  <c r="T539" i="2" s="1"/>
  <c r="J539" i="2" s="1"/>
  <c r="F539" i="2"/>
  <c r="E539" i="2"/>
  <c r="D539" i="2"/>
  <c r="N538" i="2"/>
  <c r="L538" i="2" s="1"/>
  <c r="K538" i="2"/>
  <c r="F538" i="2"/>
  <c r="E538" i="2"/>
  <c r="D538" i="2"/>
  <c r="N537" i="2"/>
  <c r="L537" i="2"/>
  <c r="K537" i="2" s="1"/>
  <c r="R537" i="2" s="1"/>
  <c r="T537" i="2" s="1"/>
  <c r="J537" i="2" s="1"/>
  <c r="I537" i="2"/>
  <c r="F537" i="2"/>
  <c r="E537" i="2"/>
  <c r="D537" i="2"/>
  <c r="N530" i="2"/>
  <c r="L530" i="2" s="1"/>
  <c r="K530" i="2" s="1"/>
  <c r="F530" i="2"/>
  <c r="E530" i="2"/>
  <c r="D530" i="2"/>
  <c r="N529" i="2"/>
  <c r="L529" i="2" s="1"/>
  <c r="K529" i="2" s="1"/>
  <c r="R529" i="2" s="1"/>
  <c r="T529" i="2"/>
  <c r="J529" i="2" s="1"/>
  <c r="I529" i="2"/>
  <c r="F529" i="2"/>
  <c r="E529" i="2"/>
  <c r="D529" i="2"/>
  <c r="N528" i="2"/>
  <c r="L528" i="2" s="1"/>
  <c r="K528" i="2" s="1"/>
  <c r="F528" i="2"/>
  <c r="E528" i="2"/>
  <c r="D528" i="2"/>
  <c r="N527" i="2"/>
  <c r="L527" i="2" s="1"/>
  <c r="K527" i="2" s="1"/>
  <c r="F527" i="2"/>
  <c r="E527" i="2"/>
  <c r="D527" i="2"/>
  <c r="N526" i="2"/>
  <c r="L526" i="2" s="1"/>
  <c r="K526" i="2"/>
  <c r="R526" i="2"/>
  <c r="T526" i="2" s="1"/>
  <c r="J526" i="2" s="1"/>
  <c r="F526" i="2"/>
  <c r="E526" i="2"/>
  <c r="D526" i="2"/>
  <c r="N525" i="2"/>
  <c r="L525" i="2" s="1"/>
  <c r="K525" i="2" s="1"/>
  <c r="F525" i="2"/>
  <c r="E525" i="2"/>
  <c r="D525" i="2"/>
  <c r="N524" i="2"/>
  <c r="L524" i="2"/>
  <c r="K524" i="2" s="1"/>
  <c r="I524" i="2" s="1"/>
  <c r="R524" i="2"/>
  <c r="T524" i="2" s="1"/>
  <c r="J524" i="2" s="1"/>
  <c r="F524" i="2"/>
  <c r="E524" i="2"/>
  <c r="D524" i="2"/>
  <c r="N523" i="2"/>
  <c r="L523" i="2" s="1"/>
  <c r="K523" i="2"/>
  <c r="F523" i="2"/>
  <c r="E523" i="2"/>
  <c r="D523" i="2"/>
  <c r="N514" i="2"/>
  <c r="L514" i="2" s="1"/>
  <c r="K514" i="2" s="1"/>
  <c r="R514" i="2" s="1"/>
  <c r="T514" i="2" s="1"/>
  <c r="J514" i="2" s="1"/>
  <c r="I514" i="2"/>
  <c r="F514" i="2"/>
  <c r="E514" i="2"/>
  <c r="D514" i="2"/>
  <c r="N513" i="2"/>
  <c r="L513" i="2"/>
  <c r="K513" i="2" s="1"/>
  <c r="R513" i="2"/>
  <c r="T513" i="2" s="1"/>
  <c r="J513" i="2" s="1"/>
  <c r="F513" i="2"/>
  <c r="E513" i="2"/>
  <c r="D513" i="2"/>
  <c r="N512" i="2"/>
  <c r="L512" i="2" s="1"/>
  <c r="K512" i="2"/>
  <c r="F512" i="2"/>
  <c r="E512" i="2"/>
  <c r="D512" i="2"/>
  <c r="N511" i="2"/>
  <c r="L511" i="2" s="1"/>
  <c r="K511" i="2" s="1"/>
  <c r="R511" i="2" s="1"/>
  <c r="T511" i="2"/>
  <c r="J511" i="2" s="1"/>
  <c r="I511" i="2"/>
  <c r="F511" i="2"/>
  <c r="E511" i="2"/>
  <c r="D511" i="2"/>
  <c r="N510" i="2"/>
  <c r="L510" i="2" s="1"/>
  <c r="K510" i="2" s="1"/>
  <c r="F510" i="2"/>
  <c r="E510" i="2"/>
  <c r="D510" i="2"/>
  <c r="N509" i="2"/>
  <c r="L509" i="2" s="1"/>
  <c r="K509" i="2"/>
  <c r="R509" i="2" s="1"/>
  <c r="T509" i="2" s="1"/>
  <c r="J509" i="2" s="1"/>
  <c r="F509" i="2"/>
  <c r="E509" i="2"/>
  <c r="D509" i="2"/>
  <c r="N508" i="2"/>
  <c r="L508" i="2"/>
  <c r="K508" i="2" s="1"/>
  <c r="R508" i="2" s="1"/>
  <c r="T508" i="2" s="1"/>
  <c r="J508" i="2" s="1"/>
  <c r="F508" i="2"/>
  <c r="E508" i="2"/>
  <c r="D508" i="2"/>
  <c r="N507" i="2"/>
  <c r="L507" i="2" s="1"/>
  <c r="K507" i="2" s="1"/>
  <c r="F507" i="2"/>
  <c r="E507" i="2"/>
  <c r="D507" i="2"/>
  <c r="N500" i="2"/>
  <c r="L500" i="2" s="1"/>
  <c r="K500" i="2" s="1"/>
  <c r="R500" i="2" s="1"/>
  <c r="T500" i="2" s="1"/>
  <c r="J500" i="2" s="1"/>
  <c r="F500" i="2"/>
  <c r="E500" i="2"/>
  <c r="D500" i="2"/>
  <c r="N499" i="2"/>
  <c r="L499" i="2" s="1"/>
  <c r="K499" i="2" s="1"/>
  <c r="F499" i="2"/>
  <c r="E499" i="2"/>
  <c r="D499" i="2"/>
  <c r="N498" i="2"/>
  <c r="L498" i="2" s="1"/>
  <c r="K498" i="2" s="1"/>
  <c r="R498" i="2"/>
  <c r="T498" i="2" s="1"/>
  <c r="J498" i="2" s="1"/>
  <c r="I498" i="2"/>
  <c r="F498" i="2"/>
  <c r="E498" i="2"/>
  <c r="D498" i="2"/>
  <c r="N497" i="2"/>
  <c r="L497" i="2" s="1"/>
  <c r="K497" i="2" s="1"/>
  <c r="R497" i="2" s="1"/>
  <c r="T497" i="2" s="1"/>
  <c r="J497" i="2" s="1"/>
  <c r="F497" i="2"/>
  <c r="E497" i="2"/>
  <c r="D497" i="2"/>
  <c r="N496" i="2"/>
  <c r="L496" i="2"/>
  <c r="K496" i="2" s="1"/>
  <c r="F496" i="2"/>
  <c r="E496" i="2"/>
  <c r="D496" i="2"/>
  <c r="N495" i="2"/>
  <c r="L495" i="2"/>
  <c r="K495" i="2"/>
  <c r="R495" i="2" s="1"/>
  <c r="T495" i="2" s="1"/>
  <c r="J495" i="2" s="1"/>
  <c r="F495" i="2"/>
  <c r="E495" i="2"/>
  <c r="D495" i="2"/>
  <c r="N494" i="2"/>
  <c r="L494" i="2" s="1"/>
  <c r="K494" i="2"/>
  <c r="R494" i="2" s="1"/>
  <c r="T494" i="2" s="1"/>
  <c r="J494" i="2" s="1"/>
  <c r="F494" i="2"/>
  <c r="E494" i="2"/>
  <c r="D494" i="2"/>
  <c r="N493" i="2"/>
  <c r="L493" i="2"/>
  <c r="K493" i="2" s="1"/>
  <c r="R493" i="2" s="1"/>
  <c r="T493" i="2" s="1"/>
  <c r="J493" i="2" s="1"/>
  <c r="F493" i="2"/>
  <c r="E493" i="2"/>
  <c r="D493" i="2"/>
  <c r="N486" i="2"/>
  <c r="L486" i="2" s="1"/>
  <c r="K486" i="2" s="1"/>
  <c r="F486" i="2"/>
  <c r="E486" i="2"/>
  <c r="D486" i="2"/>
  <c r="N485" i="2"/>
  <c r="L485" i="2" s="1"/>
  <c r="K485" i="2" s="1"/>
  <c r="R485" i="2" s="1"/>
  <c r="T485" i="2"/>
  <c r="J485" i="2" s="1"/>
  <c r="I485" i="2"/>
  <c r="F485" i="2"/>
  <c r="E485" i="2"/>
  <c r="D485" i="2"/>
  <c r="N484" i="2"/>
  <c r="L484" i="2" s="1"/>
  <c r="K484" i="2" s="1"/>
  <c r="F484" i="2"/>
  <c r="E484" i="2"/>
  <c r="D484" i="2"/>
  <c r="N483" i="2"/>
  <c r="L483" i="2" s="1"/>
  <c r="K483" i="2" s="1"/>
  <c r="F483" i="2"/>
  <c r="E483" i="2"/>
  <c r="D483" i="2"/>
  <c r="N482" i="2"/>
  <c r="L482" i="2" s="1"/>
  <c r="K482" i="2"/>
  <c r="R482" i="2"/>
  <c r="T482" i="2" s="1"/>
  <c r="J482" i="2" s="1"/>
  <c r="F482" i="2"/>
  <c r="E482" i="2"/>
  <c r="D482" i="2"/>
  <c r="N481" i="2"/>
  <c r="L481" i="2" s="1"/>
  <c r="K481" i="2" s="1"/>
  <c r="F481" i="2"/>
  <c r="E481" i="2"/>
  <c r="D481" i="2"/>
  <c r="N480" i="2"/>
  <c r="L480" i="2"/>
  <c r="K480" i="2" s="1"/>
  <c r="R480" i="2"/>
  <c r="T480" i="2" s="1"/>
  <c r="J480" i="2" s="1"/>
  <c r="F480" i="2"/>
  <c r="E480" i="2"/>
  <c r="D480" i="2"/>
  <c r="N479" i="2"/>
  <c r="L479" i="2" s="1"/>
  <c r="K479" i="2"/>
  <c r="R479" i="2" s="1"/>
  <c r="T479" i="2" s="1"/>
  <c r="J479" i="2" s="1"/>
  <c r="F479" i="2"/>
  <c r="E479" i="2"/>
  <c r="D479" i="2"/>
  <c r="N469" i="2"/>
  <c r="L469" i="2" s="1"/>
  <c r="K469" i="2" s="1"/>
  <c r="R469" i="2" s="1"/>
  <c r="T469" i="2" s="1"/>
  <c r="J469" i="2" s="1"/>
  <c r="F469" i="2"/>
  <c r="E469" i="2"/>
  <c r="D469" i="2"/>
  <c r="N468" i="2"/>
  <c r="L468" i="2"/>
  <c r="N467" i="2"/>
  <c r="L467" i="2"/>
  <c r="K467" i="2" s="1"/>
  <c r="R467" i="2" s="1"/>
  <c r="I467" i="2"/>
  <c r="N466" i="2"/>
  <c r="L466" i="2" s="1"/>
  <c r="K466" i="2" s="1"/>
  <c r="R466" i="2" s="1"/>
  <c r="T466" i="2" s="1"/>
  <c r="F466" i="2" s="1"/>
  <c r="N443" i="2"/>
  <c r="L443" i="2" s="1"/>
  <c r="K443" i="2" s="1"/>
  <c r="R443" i="2"/>
  <c r="T443" i="2" s="1"/>
  <c r="J443" i="2" s="1"/>
  <c r="F443" i="2"/>
  <c r="E443" i="2"/>
  <c r="D443" i="2"/>
  <c r="N442" i="2"/>
  <c r="L442" i="2"/>
  <c r="K442" i="2" s="1"/>
  <c r="F442" i="2"/>
  <c r="E442" i="2"/>
  <c r="D442" i="2"/>
  <c r="N441" i="2"/>
  <c r="L441" i="2"/>
  <c r="K441" i="2" s="1"/>
  <c r="F441" i="2"/>
  <c r="E441" i="2"/>
  <c r="D441" i="2"/>
  <c r="N440" i="2"/>
  <c r="L440" i="2" s="1"/>
  <c r="K440" i="2"/>
  <c r="R440" i="2"/>
  <c r="T440" i="2" s="1"/>
  <c r="J440" i="2" s="1"/>
  <c r="F440" i="2"/>
  <c r="E440" i="2"/>
  <c r="D440" i="2"/>
  <c r="N430" i="2"/>
  <c r="L430" i="2"/>
  <c r="K430" i="2" s="1"/>
  <c r="R430" i="2" s="1"/>
  <c r="T430" i="2"/>
  <c r="J430" i="2" s="1"/>
  <c r="I430" i="2"/>
  <c r="F430" i="2"/>
  <c r="E430" i="2"/>
  <c r="D430" i="2"/>
  <c r="N429" i="2"/>
  <c r="L429" i="2"/>
  <c r="K429" i="2" s="1"/>
  <c r="F429" i="2"/>
  <c r="E429" i="2"/>
  <c r="D429" i="2"/>
  <c r="N428" i="2"/>
  <c r="L428" i="2" s="1"/>
  <c r="K428" i="2" s="1"/>
  <c r="R428" i="2" s="1"/>
  <c r="T428" i="2" s="1"/>
  <c r="J428" i="2" s="1"/>
  <c r="F428" i="2"/>
  <c r="E428" i="2"/>
  <c r="D428" i="2"/>
  <c r="N427" i="2"/>
  <c r="L427" i="2" s="1"/>
  <c r="K427" i="2" s="1"/>
  <c r="F427" i="2"/>
  <c r="E427" i="2"/>
  <c r="D427" i="2"/>
  <c r="N426" i="2"/>
  <c r="L426" i="2" s="1"/>
  <c r="K426" i="2" s="1"/>
  <c r="F426" i="2"/>
  <c r="E426" i="2"/>
  <c r="D426" i="2"/>
  <c r="N425" i="2"/>
  <c r="L425" i="2" s="1"/>
  <c r="K425" i="2"/>
  <c r="R425" i="2"/>
  <c r="T425" i="2"/>
  <c r="J425" i="2" s="1"/>
  <c r="F425" i="2"/>
  <c r="E425" i="2"/>
  <c r="D425" i="2"/>
  <c r="N424" i="2"/>
  <c r="L424" i="2" s="1"/>
  <c r="K424" i="2"/>
  <c r="F424" i="2"/>
  <c r="E424" i="2"/>
  <c r="D424" i="2"/>
  <c r="N423" i="2"/>
  <c r="L423" i="2"/>
  <c r="K423" i="2" s="1"/>
  <c r="R423" i="2" s="1"/>
  <c r="F423" i="2"/>
  <c r="E423" i="2"/>
  <c r="D423" i="2"/>
  <c r="N412" i="2"/>
  <c r="L412" i="2" s="1"/>
  <c r="K412" i="2" s="1"/>
  <c r="F412" i="2"/>
  <c r="E412" i="2"/>
  <c r="D412" i="2"/>
  <c r="N411" i="2"/>
  <c r="L411" i="2" s="1"/>
  <c r="K411" i="2" s="1"/>
  <c r="R411" i="2" s="1"/>
  <c r="T411" i="2" s="1"/>
  <c r="J411" i="2"/>
  <c r="I411" i="2"/>
  <c r="F411" i="2"/>
  <c r="E411" i="2"/>
  <c r="D411" i="2"/>
  <c r="N410" i="2"/>
  <c r="L410" i="2"/>
  <c r="K410" i="2" s="1"/>
  <c r="R410" i="2" s="1"/>
  <c r="T410" i="2" s="1"/>
  <c r="J410" i="2" s="1"/>
  <c r="F410" i="2"/>
  <c r="E410" i="2"/>
  <c r="D410" i="2"/>
  <c r="N409" i="2"/>
  <c r="L409" i="2" s="1"/>
  <c r="K409" i="2" s="1"/>
  <c r="F409" i="2"/>
  <c r="E409" i="2"/>
  <c r="D409" i="2"/>
  <c r="N408" i="2"/>
  <c r="L408" i="2" s="1"/>
  <c r="K408" i="2" s="1"/>
  <c r="R408" i="2" s="1"/>
  <c r="T408" i="2" s="1"/>
  <c r="J408" i="2" s="1"/>
  <c r="F408" i="2"/>
  <c r="E408" i="2"/>
  <c r="D408" i="2"/>
  <c r="N407" i="2"/>
  <c r="L407" i="2" s="1"/>
  <c r="K407" i="2" s="1"/>
  <c r="F407" i="2"/>
  <c r="E407" i="2"/>
  <c r="D407" i="2"/>
  <c r="N406" i="2"/>
  <c r="L406" i="2" s="1"/>
  <c r="K406" i="2"/>
  <c r="R406" i="2" s="1"/>
  <c r="T406" i="2" s="1"/>
  <c r="J406" i="2" s="1"/>
  <c r="F406" i="2"/>
  <c r="E406" i="2"/>
  <c r="D406" i="2"/>
  <c r="N405" i="2"/>
  <c r="L405" i="2" s="1"/>
  <c r="K405" i="2" s="1"/>
  <c r="F405" i="2"/>
  <c r="E405" i="2"/>
  <c r="D405" i="2"/>
  <c r="N398" i="2"/>
  <c r="L398" i="2"/>
  <c r="K398" i="2" s="1"/>
  <c r="R398" i="2" s="1"/>
  <c r="T398" i="2" s="1"/>
  <c r="J398" i="2" s="1"/>
  <c r="F398" i="2"/>
  <c r="E398" i="2"/>
  <c r="D398" i="2"/>
  <c r="N397" i="2"/>
  <c r="L397" i="2" s="1"/>
  <c r="K397" i="2" s="1"/>
  <c r="R397" i="2"/>
  <c r="T397" i="2" s="1"/>
  <c r="J397" i="2" s="1"/>
  <c r="F397" i="2"/>
  <c r="E397" i="2"/>
  <c r="D397" i="2"/>
  <c r="N396" i="2"/>
  <c r="L396" i="2"/>
  <c r="K396" i="2" s="1"/>
  <c r="F396" i="2"/>
  <c r="E396" i="2"/>
  <c r="D396" i="2"/>
  <c r="N395" i="2"/>
  <c r="L395" i="2" s="1"/>
  <c r="K395" i="2" s="1"/>
  <c r="R395" i="2" s="1"/>
  <c r="T395" i="2" s="1"/>
  <c r="J395" i="2" s="1"/>
  <c r="F395" i="2"/>
  <c r="E395" i="2"/>
  <c r="D395" i="2"/>
  <c r="N394" i="2"/>
  <c r="L394" i="2" s="1"/>
  <c r="K394" i="2" s="1"/>
  <c r="R394" i="2"/>
  <c r="T394" i="2" s="1"/>
  <c r="J394" i="2" s="1"/>
  <c r="F394" i="2"/>
  <c r="E394" i="2"/>
  <c r="D394" i="2"/>
  <c r="N393" i="2"/>
  <c r="L393" i="2"/>
  <c r="K393" i="2" s="1"/>
  <c r="F393" i="2"/>
  <c r="E393" i="2"/>
  <c r="D393" i="2"/>
  <c r="N392" i="2"/>
  <c r="L392" i="2"/>
  <c r="K392" i="2" s="1"/>
  <c r="F392" i="2"/>
  <c r="E392" i="2"/>
  <c r="D392" i="2"/>
  <c r="N391" i="2"/>
  <c r="L391" i="2" s="1"/>
  <c r="K391" i="2"/>
  <c r="R391" i="2"/>
  <c r="T391" i="2" s="1"/>
  <c r="J391" i="2" s="1"/>
  <c r="F391" i="2"/>
  <c r="E391" i="2"/>
  <c r="D391" i="2"/>
  <c r="N384" i="2"/>
  <c r="L384" i="2"/>
  <c r="K384" i="2" s="1"/>
  <c r="R384" i="2" s="1"/>
  <c r="T384" i="2" s="1"/>
  <c r="J384" i="2" s="1"/>
  <c r="F384" i="2"/>
  <c r="E384" i="2"/>
  <c r="D384" i="2"/>
  <c r="N383" i="2"/>
  <c r="L383" i="2"/>
  <c r="K383" i="2" s="1"/>
  <c r="F383" i="2"/>
  <c r="E383" i="2"/>
  <c r="D383" i="2"/>
  <c r="N382" i="2"/>
  <c r="L382" i="2" s="1"/>
  <c r="K382" i="2" s="1"/>
  <c r="R382" i="2" s="1"/>
  <c r="T382" i="2" s="1"/>
  <c r="J382" i="2" s="1"/>
  <c r="F382" i="2"/>
  <c r="E382" i="2"/>
  <c r="D382" i="2"/>
  <c r="N381" i="2"/>
  <c r="L381" i="2" s="1"/>
  <c r="K381" i="2" s="1"/>
  <c r="F381" i="2"/>
  <c r="E381" i="2"/>
  <c r="D381" i="2"/>
  <c r="N380" i="2"/>
  <c r="L380" i="2" s="1"/>
  <c r="K380" i="2"/>
  <c r="R380" i="2" s="1"/>
  <c r="T380" i="2" s="1"/>
  <c r="J380" i="2" s="1"/>
  <c r="F380" i="2"/>
  <c r="E380" i="2"/>
  <c r="D380" i="2"/>
  <c r="N379" i="2"/>
  <c r="L379" i="2" s="1"/>
  <c r="K379" i="2"/>
  <c r="R379" i="2"/>
  <c r="T379" i="2"/>
  <c r="J379" i="2" s="1"/>
  <c r="F379" i="2"/>
  <c r="E379" i="2"/>
  <c r="D379" i="2"/>
  <c r="N378" i="2"/>
  <c r="L378" i="2" s="1"/>
  <c r="K378" i="2"/>
  <c r="F378" i="2"/>
  <c r="E378" i="2"/>
  <c r="D378" i="2"/>
  <c r="N377" i="2"/>
  <c r="L377" i="2"/>
  <c r="K377" i="2" s="1"/>
  <c r="R377" i="2" s="1"/>
  <c r="T377" i="2" s="1"/>
  <c r="J377" i="2" s="1"/>
  <c r="F377" i="2"/>
  <c r="E377" i="2"/>
  <c r="D377" i="2"/>
  <c r="N366" i="2"/>
  <c r="L366" i="2" s="1"/>
  <c r="K366" i="2" s="1"/>
  <c r="F366" i="2"/>
  <c r="E366" i="2"/>
  <c r="D366" i="2"/>
  <c r="N365" i="2"/>
  <c r="L365" i="2" s="1"/>
  <c r="K365" i="2" s="1"/>
  <c r="R365" i="2" s="1"/>
  <c r="T365" i="2" s="1"/>
  <c r="J365" i="2" s="1"/>
  <c r="F365" i="2"/>
  <c r="E365" i="2"/>
  <c r="D365" i="2"/>
  <c r="N364" i="2"/>
  <c r="L364" i="2"/>
  <c r="E364" i="2"/>
  <c r="D364" i="2"/>
  <c r="N338" i="2"/>
  <c r="L338" i="2" s="1"/>
  <c r="K338" i="2" s="1"/>
  <c r="R338" i="2" s="1"/>
  <c r="T338" i="2"/>
  <c r="J338" i="2" s="1"/>
  <c r="I338" i="2"/>
  <c r="F338" i="2"/>
  <c r="E338" i="2"/>
  <c r="D338" i="2"/>
  <c r="N337" i="2"/>
  <c r="L337" i="2" s="1"/>
  <c r="K337" i="2" s="1"/>
  <c r="F337" i="2"/>
  <c r="E337" i="2"/>
  <c r="D337" i="2"/>
  <c r="N336" i="2"/>
  <c r="L336" i="2" s="1"/>
  <c r="K336" i="2" s="1"/>
  <c r="F336" i="2"/>
  <c r="E336" i="2"/>
  <c r="D336" i="2"/>
  <c r="N326" i="2"/>
  <c r="L326" i="2" s="1"/>
  <c r="K326" i="2"/>
  <c r="R326" i="2"/>
  <c r="T326" i="2" s="1"/>
  <c r="J326" i="2" s="1"/>
  <c r="F326" i="2"/>
  <c r="E326" i="2"/>
  <c r="D326" i="2"/>
  <c r="N325" i="2"/>
  <c r="L325" i="2" s="1"/>
  <c r="K325" i="2" s="1"/>
  <c r="F325" i="2"/>
  <c r="E325" i="2"/>
  <c r="D325" i="2"/>
  <c r="N324" i="2"/>
  <c r="L324" i="2"/>
  <c r="K324" i="2" s="1"/>
  <c r="I324" i="2" s="1"/>
  <c r="R324" i="2"/>
  <c r="T324" i="2" s="1"/>
  <c r="J324" i="2" s="1"/>
  <c r="F324" i="2"/>
  <c r="E324" i="2"/>
  <c r="D324" i="2"/>
  <c r="N323" i="2"/>
  <c r="L323" i="2" s="1"/>
  <c r="K323" i="2"/>
  <c r="R323" i="2" s="1"/>
  <c r="T323" i="2" s="1"/>
  <c r="J323" i="2" s="1"/>
  <c r="F323" i="2"/>
  <c r="E323" i="2"/>
  <c r="D323" i="2"/>
  <c r="N322" i="2"/>
  <c r="L322" i="2" s="1"/>
  <c r="K322" i="2" s="1"/>
  <c r="R322" i="2" s="1"/>
  <c r="T322" i="2" s="1"/>
  <c r="J322" i="2" s="1"/>
  <c r="I322" i="2"/>
  <c r="F322" i="2"/>
  <c r="E322" i="2"/>
  <c r="D322" i="2"/>
  <c r="N321" i="2"/>
  <c r="L321" i="2"/>
  <c r="K321" i="2" s="1"/>
  <c r="T321" i="2"/>
  <c r="J321" i="2" s="1"/>
  <c r="I321" i="2"/>
  <c r="E746" i="2" s="1"/>
  <c r="F321" i="2"/>
  <c r="E321" i="2"/>
  <c r="D321" i="2"/>
  <c r="N312" i="2"/>
  <c r="L312" i="2"/>
  <c r="K312" i="2"/>
  <c r="F312" i="2"/>
  <c r="E312" i="2"/>
  <c r="D312" i="2"/>
  <c r="N311" i="2"/>
  <c r="L311" i="2"/>
  <c r="K311" i="2" s="1"/>
  <c r="F311" i="2"/>
  <c r="E311" i="2"/>
  <c r="D311" i="2"/>
  <c r="N310" i="2"/>
  <c r="L310" i="2"/>
  <c r="K310" i="2" s="1"/>
  <c r="R310" i="2" s="1"/>
  <c r="T310" i="2" s="1"/>
  <c r="J310" i="2" s="1"/>
  <c r="F310" i="2"/>
  <c r="E310" i="2"/>
  <c r="D310" i="2"/>
  <c r="N309" i="2"/>
  <c r="L309" i="2" s="1"/>
  <c r="K309" i="2"/>
  <c r="R309" i="2" s="1"/>
  <c r="T309" i="2" s="1"/>
  <c r="J309" i="2" s="1"/>
  <c r="F309" i="2"/>
  <c r="E309" i="2"/>
  <c r="D309" i="2"/>
  <c r="N308" i="2"/>
  <c r="L308" i="2" s="1"/>
  <c r="K308" i="2" s="1"/>
  <c r="F308" i="2"/>
  <c r="E308" i="2"/>
  <c r="D308" i="2"/>
  <c r="N307" i="2"/>
  <c r="L307" i="2" s="1"/>
  <c r="K307" i="2" s="1"/>
  <c r="F307" i="2"/>
  <c r="E307" i="2"/>
  <c r="D307" i="2"/>
  <c r="N306" i="2"/>
  <c r="L306" i="2" s="1"/>
  <c r="K306" i="2" s="1"/>
  <c r="F306" i="2"/>
  <c r="E306" i="2"/>
  <c r="D306" i="2"/>
  <c r="N305" i="2"/>
  <c r="L305" i="2"/>
  <c r="K305" i="2" s="1"/>
  <c r="F305" i="2"/>
  <c r="E305" i="2"/>
  <c r="D305" i="2"/>
  <c r="N298" i="2"/>
  <c r="L298" i="2" s="1"/>
  <c r="K298" i="2" s="1"/>
  <c r="F298" i="2"/>
  <c r="E298" i="2"/>
  <c r="D298" i="2"/>
  <c r="N297" i="2"/>
  <c r="L297" i="2" s="1"/>
  <c r="K297" i="2"/>
  <c r="R297" i="2" s="1"/>
  <c r="T297" i="2" s="1"/>
  <c r="J297" i="2" s="1"/>
  <c r="F297" i="2"/>
  <c r="E297" i="2"/>
  <c r="D297" i="2"/>
  <c r="N296" i="2"/>
  <c r="L296" i="2"/>
  <c r="K296" i="2" s="1"/>
  <c r="F296" i="2"/>
  <c r="E296" i="2"/>
  <c r="D296" i="2"/>
  <c r="N295" i="2"/>
  <c r="L295" i="2" s="1"/>
  <c r="K295" i="2"/>
  <c r="R295" i="2" s="1"/>
  <c r="T295" i="2" s="1"/>
  <c r="J295" i="2" s="1"/>
  <c r="F295" i="2"/>
  <c r="E295" i="2"/>
  <c r="D295" i="2"/>
  <c r="N294" i="2"/>
  <c r="L294" i="2"/>
  <c r="K294" i="2" s="1"/>
  <c r="F294" i="2"/>
  <c r="E294" i="2"/>
  <c r="D294" i="2"/>
  <c r="N293" i="2"/>
  <c r="L293" i="2"/>
  <c r="K293" i="2"/>
  <c r="R293" i="2" s="1"/>
  <c r="F293" i="2"/>
  <c r="E293" i="2"/>
  <c r="D293" i="2"/>
  <c r="N292" i="2"/>
  <c r="L292" i="2"/>
  <c r="K292" i="2" s="1"/>
  <c r="R292" i="2" s="1"/>
  <c r="T292" i="2" s="1"/>
  <c r="J292" i="2" s="1"/>
  <c r="N291" i="2"/>
  <c r="L291" i="2" s="1"/>
  <c r="K291" i="2" s="1"/>
  <c r="R291" i="2" s="1"/>
  <c r="N284" i="2"/>
  <c r="L284" i="2" s="1"/>
  <c r="K284" i="2" s="1"/>
  <c r="F284" i="2"/>
  <c r="E284" i="2"/>
  <c r="D284" i="2"/>
  <c r="N283" i="2"/>
  <c r="L283" i="2"/>
  <c r="K283" i="2" s="1"/>
  <c r="F283" i="2"/>
  <c r="E283" i="2"/>
  <c r="D283" i="2"/>
  <c r="N282" i="2"/>
  <c r="L282" i="2" s="1"/>
  <c r="K282" i="2"/>
  <c r="R282" i="2" s="1"/>
  <c r="T282" i="2" s="1"/>
  <c r="J282" i="2" s="1"/>
  <c r="F282" i="2"/>
  <c r="E282" i="2"/>
  <c r="D282" i="2"/>
  <c r="N281" i="2"/>
  <c r="L281" i="2" s="1"/>
  <c r="K281" i="2" s="1"/>
  <c r="F281" i="2"/>
  <c r="E281" i="2"/>
  <c r="D281" i="2"/>
  <c r="N280" i="2"/>
  <c r="L280" i="2"/>
  <c r="K280" i="2"/>
  <c r="R280" i="2" s="1"/>
  <c r="T280" i="2" s="1"/>
  <c r="J280" i="2" s="1"/>
  <c r="F280" i="2"/>
  <c r="E280" i="2"/>
  <c r="D280" i="2"/>
  <c r="N279" i="2"/>
  <c r="L279" i="2"/>
  <c r="K279" i="2" s="1"/>
  <c r="R279" i="2" s="1"/>
  <c r="F279" i="2"/>
  <c r="E279" i="2"/>
  <c r="D279" i="2"/>
  <c r="N278" i="2"/>
  <c r="L278" i="2" s="1"/>
  <c r="K278" i="2" s="1"/>
  <c r="F278" i="2"/>
  <c r="E278" i="2"/>
  <c r="D278" i="2"/>
  <c r="N277" i="2"/>
  <c r="L277" i="2" s="1"/>
  <c r="K277" i="2" s="1"/>
  <c r="F277" i="2"/>
  <c r="E277" i="2"/>
  <c r="D277" i="2"/>
  <c r="N266" i="2"/>
  <c r="L266" i="2" s="1"/>
  <c r="K266" i="2" s="1"/>
  <c r="F266" i="2"/>
  <c r="E266" i="2"/>
  <c r="D266" i="2"/>
  <c r="N265" i="2"/>
  <c r="L265" i="2" s="1"/>
  <c r="K265" i="2" s="1"/>
  <c r="F265" i="2"/>
  <c r="E265" i="2"/>
  <c r="D265" i="2"/>
  <c r="N264" i="2"/>
  <c r="L264" i="2"/>
  <c r="K264" i="2"/>
  <c r="R264" i="2"/>
  <c r="T264" i="2" s="1"/>
  <c r="J264" i="2" s="1"/>
  <c r="I264" i="2"/>
  <c r="F264" i="2"/>
  <c r="E264" i="2"/>
  <c r="D264" i="2"/>
  <c r="N238" i="2"/>
  <c r="L238" i="2" s="1"/>
  <c r="K238" i="2" s="1"/>
  <c r="F238" i="2"/>
  <c r="E238" i="2"/>
  <c r="D238" i="2"/>
  <c r="N237" i="2"/>
  <c r="L237" i="2" s="1"/>
  <c r="K237" i="2"/>
  <c r="F237" i="2"/>
  <c r="E237" i="2"/>
  <c r="D237" i="2"/>
  <c r="N236" i="2"/>
  <c r="L236" i="2"/>
  <c r="K236" i="2" s="1"/>
  <c r="F236" i="2"/>
  <c r="E236" i="2"/>
  <c r="D236" i="2"/>
  <c r="N227" i="2"/>
  <c r="L227" i="2" s="1"/>
  <c r="K227" i="2"/>
  <c r="R227" i="2" s="1"/>
  <c r="T227" i="2" s="1"/>
  <c r="J227" i="2" s="1"/>
  <c r="F227" i="2"/>
  <c r="E227" i="2"/>
  <c r="D227" i="2"/>
  <c r="N226" i="2"/>
  <c r="L226" i="2"/>
  <c r="K226" i="2" s="1"/>
  <c r="F226" i="2"/>
  <c r="E226" i="2"/>
  <c r="D226" i="2"/>
  <c r="N225" i="2"/>
  <c r="L225" i="2"/>
  <c r="K225" i="2"/>
  <c r="R225" i="2" s="1"/>
  <c r="T225" i="2" s="1"/>
  <c r="J225" i="2" s="1"/>
  <c r="F225" i="2"/>
  <c r="E225" i="2"/>
  <c r="D225" i="2"/>
  <c r="N224" i="2"/>
  <c r="L224" i="2" s="1"/>
  <c r="K224" i="2" s="1"/>
  <c r="F224" i="2"/>
  <c r="E224" i="2"/>
  <c r="D224" i="2"/>
  <c r="N223" i="2"/>
  <c r="L223" i="2" s="1"/>
  <c r="K223" i="2" s="1"/>
  <c r="F223" i="2"/>
  <c r="E223" i="2"/>
  <c r="D223" i="2"/>
  <c r="N222" i="2"/>
  <c r="L222" i="2" s="1"/>
  <c r="K222" i="2" s="1"/>
  <c r="F222" i="2"/>
  <c r="E222" i="2"/>
  <c r="D222" i="2"/>
  <c r="N210" i="2"/>
  <c r="L210" i="2" s="1"/>
  <c r="K210" i="2"/>
  <c r="R210" i="2"/>
  <c r="T210" i="2" s="1"/>
  <c r="J210" i="2" s="1"/>
  <c r="I210" i="2"/>
  <c r="F210" i="2"/>
  <c r="E210" i="2"/>
  <c r="D210" i="2"/>
  <c r="N209" i="2"/>
  <c r="L209" i="2" s="1"/>
  <c r="K209" i="2" s="1"/>
  <c r="F209" i="2"/>
  <c r="E209" i="2"/>
  <c r="D209" i="2"/>
  <c r="N208" i="2"/>
  <c r="L208" i="2"/>
  <c r="K208" i="2" s="1"/>
  <c r="F208" i="2"/>
  <c r="E208" i="2"/>
  <c r="D208" i="2"/>
  <c r="N207" i="2"/>
  <c r="L207" i="2" s="1"/>
  <c r="K207" i="2" s="1"/>
  <c r="F207" i="2"/>
  <c r="E207" i="2"/>
  <c r="D207" i="2"/>
  <c r="N206" i="2"/>
  <c r="L206" i="2" s="1"/>
  <c r="K206" i="2" s="1"/>
  <c r="F206" i="2"/>
  <c r="E206" i="2"/>
  <c r="D206" i="2"/>
  <c r="N205" i="2"/>
  <c r="L205" i="2"/>
  <c r="K205" i="2" s="1"/>
  <c r="F205" i="2"/>
  <c r="E205" i="2"/>
  <c r="D205" i="2"/>
  <c r="N204" i="2"/>
  <c r="L204" i="2" s="1"/>
  <c r="K204" i="2" s="1"/>
  <c r="F204" i="2"/>
  <c r="E204" i="2"/>
  <c r="D204" i="2"/>
  <c r="N203" i="2"/>
  <c r="L203" i="2"/>
  <c r="K203" i="2" s="1"/>
  <c r="F203" i="2"/>
  <c r="E203" i="2"/>
  <c r="D203" i="2"/>
  <c r="N194" i="2"/>
  <c r="L194" i="2"/>
  <c r="K194" i="2" s="1"/>
  <c r="F194" i="2"/>
  <c r="E194" i="2"/>
  <c r="D194" i="2"/>
  <c r="N193" i="2"/>
  <c r="L193" i="2"/>
  <c r="K193" i="2" s="1"/>
  <c r="R193" i="2" s="1"/>
  <c r="T193" i="2" s="1"/>
  <c r="J193" i="2" s="1"/>
  <c r="F193" i="2"/>
  <c r="E193" i="2"/>
  <c r="D193" i="2"/>
  <c r="N192" i="2"/>
  <c r="L192" i="2" s="1"/>
  <c r="K192" i="2" s="1"/>
  <c r="F192" i="2"/>
  <c r="E192" i="2"/>
  <c r="D192" i="2"/>
  <c r="N182" i="2"/>
  <c r="L182" i="2"/>
  <c r="K182" i="2" s="1"/>
  <c r="F182" i="2"/>
  <c r="E182" i="2"/>
  <c r="D182" i="2"/>
  <c r="N181" i="2"/>
  <c r="L181" i="2" s="1"/>
  <c r="K181" i="2" s="1"/>
  <c r="F181" i="2"/>
  <c r="E181" i="2"/>
  <c r="D181" i="2"/>
  <c r="N180" i="2"/>
  <c r="L180" i="2"/>
  <c r="K180" i="2" s="1"/>
  <c r="F180" i="2"/>
  <c r="E180" i="2"/>
  <c r="D180" i="2"/>
  <c r="N179" i="2"/>
  <c r="L179" i="2"/>
  <c r="K179" i="2"/>
  <c r="F179" i="2"/>
  <c r="E179" i="2"/>
  <c r="D179" i="2"/>
  <c r="N178" i="2"/>
  <c r="L178" i="2"/>
  <c r="K178" i="2" s="1"/>
  <c r="R178" i="2" s="1"/>
  <c r="F178" i="2"/>
  <c r="E178" i="2"/>
  <c r="D178" i="2"/>
  <c r="N177" i="2"/>
  <c r="L177" i="2" s="1"/>
  <c r="K177" i="2" s="1"/>
  <c r="F177" i="2"/>
  <c r="E177" i="2"/>
  <c r="D177" i="2"/>
  <c r="N176" i="2"/>
  <c r="L176" i="2"/>
  <c r="K176" i="2" s="1"/>
  <c r="F176" i="2"/>
  <c r="E176" i="2"/>
  <c r="D176" i="2"/>
  <c r="N175" i="2"/>
  <c r="L175" i="2" s="1"/>
  <c r="K175" i="2" s="1"/>
  <c r="F175" i="2"/>
  <c r="E175" i="2"/>
  <c r="D175" i="2"/>
  <c r="N168" i="2"/>
  <c r="L168" i="2"/>
  <c r="K168" i="2" s="1"/>
  <c r="F168" i="2"/>
  <c r="E168" i="2"/>
  <c r="D168" i="2"/>
  <c r="N167" i="2"/>
  <c r="L167" i="2"/>
  <c r="K167" i="2" s="1"/>
  <c r="F167" i="2"/>
  <c r="E167" i="2"/>
  <c r="D167" i="2"/>
  <c r="N166" i="2"/>
  <c r="L166" i="2"/>
  <c r="K166" i="2" s="1"/>
  <c r="R166" i="2" s="1"/>
  <c r="T166" i="2" s="1"/>
  <c r="J166" i="2" s="1"/>
  <c r="F166" i="2"/>
  <c r="E166" i="2"/>
  <c r="D166" i="2"/>
  <c r="N165" i="2"/>
  <c r="L165" i="2" s="1"/>
  <c r="K165" i="2" s="1"/>
  <c r="F165" i="2"/>
  <c r="E165" i="2"/>
  <c r="D165" i="2"/>
  <c r="N164" i="2"/>
  <c r="L164" i="2"/>
  <c r="K164" i="2" s="1"/>
  <c r="F164" i="2"/>
  <c r="E164" i="2"/>
  <c r="D164" i="2"/>
  <c r="N163" i="2"/>
  <c r="L163" i="2" s="1"/>
  <c r="K163" i="2" s="1"/>
  <c r="F163" i="2"/>
  <c r="E163" i="2"/>
  <c r="D163" i="2"/>
  <c r="N162" i="2"/>
  <c r="L162" i="2"/>
  <c r="K162" i="2" s="1"/>
  <c r="F162" i="2"/>
  <c r="E162" i="2"/>
  <c r="D162" i="2"/>
  <c r="N161" i="2"/>
  <c r="L161" i="2"/>
  <c r="K161" i="2"/>
  <c r="F161" i="2"/>
  <c r="E161" i="2"/>
  <c r="D161" i="2"/>
  <c r="N137" i="2"/>
  <c r="L137" i="2"/>
  <c r="K137" i="2" s="1"/>
  <c r="R137" i="2" s="1"/>
  <c r="F137" i="2"/>
  <c r="E137" i="2"/>
  <c r="D137" i="2"/>
  <c r="N136" i="2"/>
  <c r="L136" i="2" s="1"/>
  <c r="K136" i="2" s="1"/>
  <c r="F136" i="2"/>
  <c r="E136" i="2"/>
  <c r="D136" i="2"/>
  <c r="N135" i="2"/>
  <c r="L135" i="2"/>
  <c r="K135" i="2" s="1"/>
  <c r="F135" i="2"/>
  <c r="E135" i="2"/>
  <c r="D135" i="2"/>
  <c r="N125" i="2"/>
  <c r="L125" i="2" s="1"/>
  <c r="K125" i="2" s="1"/>
  <c r="F125" i="2"/>
  <c r="E125" i="2"/>
  <c r="D125" i="2"/>
  <c r="N124" i="2"/>
  <c r="L124" i="2"/>
  <c r="K124" i="2" s="1"/>
  <c r="F124" i="2"/>
  <c r="E124" i="2"/>
  <c r="D124" i="2"/>
  <c r="N123" i="2"/>
  <c r="L123" i="2"/>
  <c r="K123" i="2" s="1"/>
  <c r="F123" i="2"/>
  <c r="E123" i="2"/>
  <c r="D123" i="2"/>
  <c r="N122" i="2"/>
  <c r="L122" i="2"/>
  <c r="K122" i="2" s="1"/>
  <c r="R122" i="2" s="1"/>
  <c r="T122" i="2" s="1"/>
  <c r="J122" i="2" s="1"/>
  <c r="F122" i="2"/>
  <c r="E122" i="2"/>
  <c r="D122" i="2"/>
  <c r="N121" i="2"/>
  <c r="L121" i="2" s="1"/>
  <c r="K121" i="2" s="1"/>
  <c r="F121" i="2"/>
  <c r="E121" i="2"/>
  <c r="D121" i="2"/>
  <c r="N120" i="2"/>
  <c r="L120" i="2"/>
  <c r="K120" i="2" s="1"/>
  <c r="N119" i="2"/>
  <c r="L119" i="2" s="1"/>
  <c r="K119" i="2" s="1"/>
  <c r="N110" i="2"/>
  <c r="L110" i="2"/>
  <c r="K110" i="2" s="1"/>
  <c r="F110" i="2"/>
  <c r="E110" i="2"/>
  <c r="D110" i="2"/>
  <c r="N109" i="2"/>
  <c r="L109" i="2"/>
  <c r="K109" i="2" s="1"/>
  <c r="F109" i="2"/>
  <c r="E109" i="2"/>
  <c r="D109" i="2"/>
  <c r="N108" i="2"/>
  <c r="L108" i="2"/>
  <c r="K108" i="2" s="1"/>
  <c r="F108" i="2"/>
  <c r="E108" i="2"/>
  <c r="D108" i="2"/>
  <c r="N107" i="2"/>
  <c r="L107" i="2"/>
  <c r="K107" i="2" s="1"/>
  <c r="F107" i="2"/>
  <c r="E107" i="2"/>
  <c r="D107" i="2"/>
  <c r="N106" i="2"/>
  <c r="L106" i="2"/>
  <c r="K106" i="2" s="1"/>
  <c r="F106" i="2"/>
  <c r="E106" i="2"/>
  <c r="D106" i="2"/>
  <c r="N105" i="2"/>
  <c r="L105" i="2" s="1"/>
  <c r="K105" i="2" s="1"/>
  <c r="F105" i="2"/>
  <c r="E105" i="2"/>
  <c r="D105" i="2"/>
  <c r="N104" i="2"/>
  <c r="L104" i="2"/>
  <c r="K104" i="2" s="1"/>
  <c r="F104" i="2"/>
  <c r="E104" i="2"/>
  <c r="D104" i="2"/>
  <c r="N103" i="2"/>
  <c r="L103" i="2"/>
  <c r="K103" i="2" s="1"/>
  <c r="F103" i="2"/>
  <c r="E103" i="2"/>
  <c r="D103" i="2"/>
  <c r="N91" i="2"/>
  <c r="L91" i="2"/>
  <c r="K91" i="2" s="1"/>
  <c r="F91" i="2"/>
  <c r="E91" i="2"/>
  <c r="D91" i="2"/>
  <c r="N90" i="2"/>
  <c r="L90" i="2"/>
  <c r="K90" i="2" s="1"/>
  <c r="F90" i="2"/>
  <c r="E90" i="2"/>
  <c r="D90" i="2"/>
  <c r="N89" i="2"/>
  <c r="L89" i="2"/>
  <c r="K89" i="2" s="1"/>
  <c r="N82" i="2"/>
  <c r="L82" i="2" s="1"/>
  <c r="K82" i="2" s="1"/>
  <c r="F82" i="2"/>
  <c r="E82" i="2"/>
  <c r="D82" i="2"/>
  <c r="N81" i="2"/>
  <c r="L81" i="2"/>
  <c r="K81" i="2" s="1"/>
  <c r="F81" i="2"/>
  <c r="E81" i="2"/>
  <c r="D81" i="2"/>
  <c r="N80" i="2"/>
  <c r="L80" i="2"/>
  <c r="K80" i="2" s="1"/>
  <c r="F80" i="2"/>
  <c r="E80" i="2"/>
  <c r="D80" i="2"/>
  <c r="N79" i="2"/>
  <c r="L79" i="2"/>
  <c r="K79" i="2" s="1"/>
  <c r="F79" i="2"/>
  <c r="E79" i="2"/>
  <c r="D79" i="2"/>
  <c r="N78" i="2"/>
  <c r="L78" i="2"/>
  <c r="K78" i="2" s="1"/>
  <c r="F78" i="2"/>
  <c r="E78" i="2"/>
  <c r="D78" i="2"/>
  <c r="N77" i="2"/>
  <c r="L77" i="2"/>
  <c r="K77" i="2" s="1"/>
  <c r="F77" i="2"/>
  <c r="E77" i="2"/>
  <c r="D77" i="2"/>
  <c r="N76" i="2"/>
  <c r="L76" i="2" s="1"/>
  <c r="K76" i="2" s="1"/>
  <c r="F76" i="2"/>
  <c r="E76" i="2"/>
  <c r="D76" i="2"/>
  <c r="N75" i="2"/>
  <c r="L75" i="2"/>
  <c r="K75" i="2" s="1"/>
  <c r="F75" i="2"/>
  <c r="E75" i="2"/>
  <c r="D75" i="2"/>
  <c r="N69" i="2"/>
  <c r="L69" i="2"/>
  <c r="K69" i="2" s="1"/>
  <c r="F69" i="2"/>
  <c r="E69" i="2"/>
  <c r="D69" i="2"/>
  <c r="N68" i="2"/>
  <c r="L68" i="2"/>
  <c r="K68" i="2" s="1"/>
  <c r="F68" i="2"/>
  <c r="E68" i="2"/>
  <c r="D68" i="2"/>
  <c r="N67" i="2"/>
  <c r="L67" i="2"/>
  <c r="K67" i="2" s="1"/>
  <c r="F67" i="2"/>
  <c r="E67" i="2"/>
  <c r="D67" i="2"/>
  <c r="N66" i="2"/>
  <c r="L66" i="2"/>
  <c r="K66" i="2" s="1"/>
  <c r="F66" i="2"/>
  <c r="E66" i="2"/>
  <c r="D66" i="2"/>
  <c r="N65" i="2"/>
  <c r="L65" i="2" s="1"/>
  <c r="K65" i="2" s="1"/>
  <c r="F65" i="2"/>
  <c r="E65" i="2"/>
  <c r="D65" i="2"/>
  <c r="N64" i="2"/>
  <c r="L64" i="2"/>
  <c r="K64" i="2" s="1"/>
  <c r="F64" i="2"/>
  <c r="E64" i="2"/>
  <c r="D64" i="2"/>
  <c r="N63" i="2"/>
  <c r="L63" i="2"/>
  <c r="K63" i="2" s="1"/>
  <c r="F63" i="2"/>
  <c r="E63" i="2"/>
  <c r="D63" i="2"/>
  <c r="N62" i="2"/>
  <c r="L62" i="2"/>
  <c r="K62" i="2" s="1"/>
  <c r="F62" i="2"/>
  <c r="E62" i="2"/>
  <c r="D62" i="2"/>
  <c r="N61" i="2"/>
  <c r="L61" i="2"/>
  <c r="K61" i="2" s="1"/>
  <c r="F61" i="2"/>
  <c r="E61" i="2"/>
  <c r="D61" i="2"/>
  <c r="N38" i="2"/>
  <c r="L38" i="2"/>
  <c r="K38" i="2" s="1"/>
  <c r="N37" i="2"/>
  <c r="L37" i="2" s="1"/>
  <c r="K37" i="2" s="1"/>
  <c r="N36" i="2"/>
  <c r="L36" i="2" s="1"/>
  <c r="K36" i="2" s="1"/>
  <c r="N39" i="2"/>
  <c r="F38" i="2"/>
  <c r="E38" i="2"/>
  <c r="D38" i="2"/>
  <c r="F37" i="2"/>
  <c r="E37" i="2"/>
  <c r="D37" i="2"/>
  <c r="F36" i="2"/>
  <c r="E36" i="2"/>
  <c r="D36" i="2"/>
  <c r="N35" i="2"/>
  <c r="L35" i="2" s="1"/>
  <c r="K35" i="2" s="1"/>
  <c r="R35" i="2" s="1"/>
  <c r="N34" i="2"/>
  <c r="L34" i="2" s="1"/>
  <c r="K34" i="2" s="1"/>
  <c r="N33" i="2"/>
  <c r="L33" i="2" s="1"/>
  <c r="K33" i="2" s="1"/>
  <c r="R33" i="2" s="1"/>
  <c r="N25" i="2"/>
  <c r="L25" i="2" s="1"/>
  <c r="K25" i="2" s="1"/>
  <c r="N24" i="2"/>
  <c r="L24" i="2" s="1"/>
  <c r="K24" i="2" s="1"/>
  <c r="N23" i="2"/>
  <c r="L23" i="2" s="1"/>
  <c r="K23" i="2" s="1"/>
  <c r="N22" i="2"/>
  <c r="L22" i="2"/>
  <c r="K22" i="2" s="1"/>
  <c r="N21" i="2"/>
  <c r="L21" i="2" s="1"/>
  <c r="K21" i="2" s="1"/>
  <c r="N20" i="2"/>
  <c r="L20" i="2"/>
  <c r="K20" i="2" s="1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L770" i="2"/>
  <c r="L769" i="2"/>
  <c r="L768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F803" i="2"/>
  <c r="E803" i="2"/>
  <c r="D803" i="2"/>
  <c r="N717" i="2"/>
  <c r="L717" i="2" s="1"/>
  <c r="K717" i="2" s="1"/>
  <c r="R717" i="2" s="1"/>
  <c r="T717" i="2" s="1"/>
  <c r="N708" i="2"/>
  <c r="L708" i="2"/>
  <c r="K708" i="2" s="1"/>
  <c r="R708" i="2" s="1"/>
  <c r="T708" i="2" s="1"/>
  <c r="N703" i="2"/>
  <c r="L703" i="2"/>
  <c r="K703" i="2"/>
  <c r="R703" i="2" s="1"/>
  <c r="T703" i="2" s="1"/>
  <c r="N694" i="2"/>
  <c r="L694" i="2" s="1"/>
  <c r="K694" i="2" s="1"/>
  <c r="N689" i="2"/>
  <c r="L689" i="2"/>
  <c r="K689" i="2"/>
  <c r="R689" i="2" s="1"/>
  <c r="T689" i="2" s="1"/>
  <c r="N680" i="2"/>
  <c r="N675" i="2"/>
  <c r="L675" i="2"/>
  <c r="K675" i="2"/>
  <c r="R675" i="2"/>
  <c r="T675" i="2" s="1"/>
  <c r="N674" i="2"/>
  <c r="L674" i="2"/>
  <c r="K674" i="2" s="1"/>
  <c r="R674" i="2" s="1"/>
  <c r="T674" i="2" s="1"/>
  <c r="N673" i="2"/>
  <c r="L673" i="2" s="1"/>
  <c r="K673" i="2" s="1"/>
  <c r="R673" i="2" s="1"/>
  <c r="T673" i="2" s="1"/>
  <c r="N672" i="2"/>
  <c r="L672" i="2" s="1"/>
  <c r="K672" i="2" s="1"/>
  <c r="R672" i="2"/>
  <c r="N671" i="2"/>
  <c r="L671" i="2"/>
  <c r="K671" i="2" s="1"/>
  <c r="R671" i="2" s="1"/>
  <c r="T671" i="2" s="1"/>
  <c r="N667" i="2"/>
  <c r="L667" i="2"/>
  <c r="K667" i="2" s="1"/>
  <c r="N666" i="2"/>
  <c r="L666" i="2"/>
  <c r="K666" i="2"/>
  <c r="N661" i="2"/>
  <c r="L661" i="2" s="1"/>
  <c r="K661" i="2" s="1"/>
  <c r="R661" i="2" s="1"/>
  <c r="T661" i="2" s="1"/>
  <c r="N660" i="2"/>
  <c r="L660" i="2" s="1"/>
  <c r="K660" i="2" s="1"/>
  <c r="R660" i="2" s="1"/>
  <c r="T660" i="2" s="1"/>
  <c r="N659" i="2"/>
  <c r="L659" i="2"/>
  <c r="K659" i="2" s="1"/>
  <c r="N658" i="2"/>
  <c r="L658" i="2"/>
  <c r="K658" i="2" s="1"/>
  <c r="N657" i="2"/>
  <c r="L657" i="2" s="1"/>
  <c r="K657" i="2" s="1"/>
  <c r="N656" i="2"/>
  <c r="L656" i="2"/>
  <c r="K656" i="2"/>
  <c r="R656" i="2"/>
  <c r="N655" i="2"/>
  <c r="L655" i="2"/>
  <c r="K655" i="2" s="1"/>
  <c r="N654" i="2"/>
  <c r="L654" i="2"/>
  <c r="K654" i="2" s="1"/>
  <c r="R654" i="2" s="1"/>
  <c r="T654" i="2"/>
  <c r="N653" i="2"/>
  <c r="L653" i="2"/>
  <c r="K653" i="2" s="1"/>
  <c r="N652" i="2"/>
  <c r="L652" i="2"/>
  <c r="K652" i="2"/>
  <c r="N647" i="2"/>
  <c r="L647" i="2" s="1"/>
  <c r="K647" i="2" s="1"/>
  <c r="R647" i="2" s="1"/>
  <c r="T647" i="2" s="1"/>
  <c r="N638" i="2"/>
  <c r="L638" i="2" s="1"/>
  <c r="K638" i="2" s="1"/>
  <c r="R638" i="2" s="1"/>
  <c r="T638" i="2" s="1"/>
  <c r="N633" i="2"/>
  <c r="L633" i="2"/>
  <c r="K633" i="2" s="1"/>
  <c r="R633" i="2" s="1"/>
  <c r="T633" i="2" s="1"/>
  <c r="J633" i="2" s="1"/>
  <c r="N624" i="2"/>
  <c r="L624" i="2" s="1"/>
  <c r="K624" i="2" s="1"/>
  <c r="R624" i="2" s="1"/>
  <c r="T624" i="2" s="1"/>
  <c r="N615" i="2"/>
  <c r="L615" i="2"/>
  <c r="K615" i="2" s="1"/>
  <c r="R615" i="2" s="1"/>
  <c r="T615" i="2"/>
  <c r="N606" i="2"/>
  <c r="L606" i="2"/>
  <c r="K606" i="2"/>
  <c r="N601" i="2"/>
  <c r="L601" i="2" s="1"/>
  <c r="K601" i="2" s="1"/>
  <c r="R601" i="2" s="1"/>
  <c r="T601" i="2" s="1"/>
  <c r="N592" i="2"/>
  <c r="L592" i="2" s="1"/>
  <c r="K592" i="2" s="1"/>
  <c r="R592" i="2" s="1"/>
  <c r="T592" i="2" s="1"/>
  <c r="N578" i="2"/>
  <c r="N573" i="2"/>
  <c r="L573" i="2" s="1"/>
  <c r="K573" i="2"/>
  <c r="R573" i="2" s="1"/>
  <c r="T573" i="2" s="1"/>
  <c r="N572" i="2"/>
  <c r="L572" i="2" s="1"/>
  <c r="N571" i="2"/>
  <c r="L571" i="2"/>
  <c r="K571" i="2" s="1"/>
  <c r="R571" i="2" s="1"/>
  <c r="T571" i="2" s="1"/>
  <c r="N570" i="2"/>
  <c r="L570" i="2"/>
  <c r="K570" i="2" s="1"/>
  <c r="R570" i="2" s="1"/>
  <c r="T570" i="2" s="1"/>
  <c r="N569" i="2"/>
  <c r="L569" i="2"/>
  <c r="K569" i="2"/>
  <c r="R569" i="2" s="1"/>
  <c r="T569" i="2" s="1"/>
  <c r="N565" i="2"/>
  <c r="L565" i="2"/>
  <c r="K565" i="2" s="1"/>
  <c r="R565" i="2" s="1"/>
  <c r="T565" i="2" s="1"/>
  <c r="N564" i="2"/>
  <c r="L564" i="2" s="1"/>
  <c r="N559" i="2"/>
  <c r="N558" i="2"/>
  <c r="L558" i="2" s="1"/>
  <c r="K558" i="2" s="1"/>
  <c r="R558" i="2" s="1"/>
  <c r="T558" i="2" s="1"/>
  <c r="J558" i="2" s="1"/>
  <c r="N557" i="2"/>
  <c r="L557" i="2" s="1"/>
  <c r="K557" i="2" s="1"/>
  <c r="N556" i="2"/>
  <c r="L556" i="2"/>
  <c r="K556" i="2" s="1"/>
  <c r="N555" i="2"/>
  <c r="L555" i="2" s="1"/>
  <c r="K555" i="2" s="1"/>
  <c r="N554" i="2"/>
  <c r="L554" i="2" s="1"/>
  <c r="K554" i="2" s="1"/>
  <c r="R554" i="2" s="1"/>
  <c r="T554" i="2"/>
  <c r="N553" i="2"/>
  <c r="L553" i="2"/>
  <c r="K553" i="2"/>
  <c r="R553" i="2" s="1"/>
  <c r="T553" i="2" s="1"/>
  <c r="N552" i="2"/>
  <c r="L552" i="2"/>
  <c r="K552" i="2" s="1"/>
  <c r="R552" i="2" s="1"/>
  <c r="T552" i="2" s="1"/>
  <c r="N551" i="2"/>
  <c r="L551" i="2" s="1"/>
  <c r="K551" i="2" s="1"/>
  <c r="R551" i="2"/>
  <c r="T551" i="2" s="1"/>
  <c r="F551" i="2" s="1"/>
  <c r="N550" i="2"/>
  <c r="L550" i="2" s="1"/>
  <c r="K550" i="2" s="1"/>
  <c r="R550" i="2" s="1"/>
  <c r="T550" i="2" s="1"/>
  <c r="N545" i="2"/>
  <c r="L545" i="2" s="1"/>
  <c r="K545" i="2" s="1"/>
  <c r="R545" i="2" s="1"/>
  <c r="T545" i="2" s="1"/>
  <c r="N536" i="2"/>
  <c r="L536" i="2" s="1"/>
  <c r="K536" i="2" s="1"/>
  <c r="R536" i="2"/>
  <c r="T536" i="2" s="1"/>
  <c r="N531" i="2"/>
  <c r="L531" i="2" s="1"/>
  <c r="K531" i="2" s="1"/>
  <c r="R531" i="2" s="1"/>
  <c r="T531" i="2" s="1"/>
  <c r="N522" i="2"/>
  <c r="L522" i="2" s="1"/>
  <c r="K522" i="2" s="1"/>
  <c r="R522" i="2"/>
  <c r="T522" i="2" s="1"/>
  <c r="N515" i="2"/>
  <c r="L515" i="2"/>
  <c r="K515" i="2" s="1"/>
  <c r="R515" i="2" s="1"/>
  <c r="T515" i="2" s="1"/>
  <c r="N506" i="2"/>
  <c r="L506" i="2" s="1"/>
  <c r="K506" i="2" s="1"/>
  <c r="R506" i="2" s="1"/>
  <c r="T506" i="2" s="1"/>
  <c r="N501" i="2"/>
  <c r="L501" i="2" s="1"/>
  <c r="K501" i="2" s="1"/>
  <c r="R501" i="2" s="1"/>
  <c r="N492" i="2"/>
  <c r="L492" i="2"/>
  <c r="K492" i="2" s="1"/>
  <c r="N487" i="2"/>
  <c r="L487" i="2" s="1"/>
  <c r="K487" i="2" s="1"/>
  <c r="R487" i="2" s="1"/>
  <c r="T487" i="2"/>
  <c r="N478" i="2"/>
  <c r="L478" i="2"/>
  <c r="K478" i="2"/>
  <c r="R478" i="2" s="1"/>
  <c r="T478" i="2" s="1"/>
  <c r="N473" i="2"/>
  <c r="L473" i="2" s="1"/>
  <c r="N472" i="2"/>
  <c r="L472" i="2"/>
  <c r="K472" i="2" s="1"/>
  <c r="R472" i="2" s="1"/>
  <c r="T472" i="2"/>
  <c r="N471" i="2"/>
  <c r="L471" i="2" s="1"/>
  <c r="K471" i="2" s="1"/>
  <c r="R471" i="2" s="1"/>
  <c r="T471" i="2" s="1"/>
  <c r="N470" i="2"/>
  <c r="L470" i="2" s="1"/>
  <c r="K470" i="2" s="1"/>
  <c r="R470" i="2" s="1"/>
  <c r="N465" i="2"/>
  <c r="L465" i="2"/>
  <c r="K465" i="2" s="1"/>
  <c r="N464" i="2"/>
  <c r="L464" i="2" s="1"/>
  <c r="N459" i="2"/>
  <c r="L459" i="2"/>
  <c r="K459" i="2" s="1"/>
  <c r="N458" i="2"/>
  <c r="L458" i="2" s="1"/>
  <c r="K458" i="2" s="1"/>
  <c r="R458" i="2" s="1"/>
  <c r="T458" i="2" s="1"/>
  <c r="J458" i="2" s="1"/>
  <c r="N457" i="2"/>
  <c r="L457" i="2" s="1"/>
  <c r="K457" i="2" s="1"/>
  <c r="R457" i="2"/>
  <c r="T457" i="2" s="1"/>
  <c r="J457" i="2" s="1"/>
  <c r="N456" i="2"/>
  <c r="L456" i="2"/>
  <c r="K456" i="2" s="1"/>
  <c r="R456" i="2" s="1"/>
  <c r="T456" i="2" s="1"/>
  <c r="N455" i="2"/>
  <c r="L455" i="2" s="1"/>
  <c r="K455" i="2" s="1"/>
  <c r="N454" i="2"/>
  <c r="L454" i="2" s="1"/>
  <c r="N453" i="2"/>
  <c r="L453" i="2"/>
  <c r="K453" i="2" s="1"/>
  <c r="R453" i="2" s="1"/>
  <c r="T453" i="2" s="1"/>
  <c r="N452" i="2"/>
  <c r="L452" i="2" s="1"/>
  <c r="K452" i="2" s="1"/>
  <c r="N451" i="2"/>
  <c r="L451" i="2"/>
  <c r="K451" i="2"/>
  <c r="R451" i="2" s="1"/>
  <c r="T451" i="2" s="1"/>
  <c r="N450" i="2"/>
  <c r="L450" i="2" s="1"/>
  <c r="K450" i="2" s="1"/>
  <c r="R450" i="2" s="1"/>
  <c r="N445" i="2"/>
  <c r="L445" i="2" s="1"/>
  <c r="K445" i="2" s="1"/>
  <c r="R445" i="2" s="1"/>
  <c r="T445" i="2" s="1"/>
  <c r="N444" i="2"/>
  <c r="L444" i="2" s="1"/>
  <c r="K444" i="2" s="1"/>
  <c r="R444" i="2" s="1"/>
  <c r="N439" i="2"/>
  <c r="L439" i="2"/>
  <c r="K439" i="2" s="1"/>
  <c r="R439" i="2" s="1"/>
  <c r="T439" i="2" s="1"/>
  <c r="N438" i="2"/>
  <c r="L438" i="2"/>
  <c r="K438" i="2"/>
  <c r="R438" i="2" s="1"/>
  <c r="T438" i="2" s="1"/>
  <c r="N437" i="2"/>
  <c r="L437" i="2" s="1"/>
  <c r="K437" i="2" s="1"/>
  <c r="R437" i="2" s="1"/>
  <c r="T437" i="2" s="1"/>
  <c r="N436" i="2"/>
  <c r="L436" i="2" s="1"/>
  <c r="N431" i="2"/>
  <c r="L431" i="2"/>
  <c r="K431" i="2"/>
  <c r="R431" i="2" s="1"/>
  <c r="T431" i="2" s="1"/>
  <c r="N422" i="2"/>
  <c r="L422" i="2" s="1"/>
  <c r="K422" i="2" s="1"/>
  <c r="N413" i="2"/>
  <c r="L413" i="2"/>
  <c r="K413" i="2" s="1"/>
  <c r="R413" i="2" s="1"/>
  <c r="T413" i="2"/>
  <c r="N404" i="2"/>
  <c r="L404" i="2" s="1"/>
  <c r="K404" i="2" s="1"/>
  <c r="R404" i="2" s="1"/>
  <c r="T404" i="2" s="1"/>
  <c r="N399" i="2"/>
  <c r="L399" i="2" s="1"/>
  <c r="K399" i="2" s="1"/>
  <c r="R399" i="2"/>
  <c r="T399" i="2" s="1"/>
  <c r="N390" i="2"/>
  <c r="L390" i="2"/>
  <c r="K390" i="2" s="1"/>
  <c r="R390" i="2" s="1"/>
  <c r="T390" i="2" s="1"/>
  <c r="N385" i="2"/>
  <c r="L385" i="2" s="1"/>
  <c r="K385" i="2" s="1"/>
  <c r="R385" i="2" s="1"/>
  <c r="T385" i="2" s="1"/>
  <c r="N376" i="2"/>
  <c r="L376" i="2" s="1"/>
  <c r="K376" i="2" s="1"/>
  <c r="R376" i="2" s="1"/>
  <c r="N371" i="2"/>
  <c r="L371" i="2"/>
  <c r="K371" i="2" s="1"/>
  <c r="R371" i="2" s="1"/>
  <c r="T371" i="2" s="1"/>
  <c r="N370" i="2"/>
  <c r="L370" i="2"/>
  <c r="K370" i="2"/>
  <c r="R370" i="2" s="1"/>
  <c r="T370" i="2" s="1"/>
  <c r="N369" i="2"/>
  <c r="L369" i="2" s="1"/>
  <c r="K369" i="2" s="1"/>
  <c r="R369" i="2" s="1"/>
  <c r="T369" i="2" s="1"/>
  <c r="N368" i="2"/>
  <c r="L368" i="2" s="1"/>
  <c r="K368" i="2" s="1"/>
  <c r="R368" i="2" s="1"/>
  <c r="T368" i="2"/>
  <c r="J368" i="2" s="1"/>
  <c r="N367" i="2"/>
  <c r="L367" i="2"/>
  <c r="K367" i="2"/>
  <c r="R367" i="2" s="1"/>
  <c r="T367" i="2" s="1"/>
  <c r="N363" i="2"/>
  <c r="L363" i="2" s="1"/>
  <c r="K363" i="2" s="1"/>
  <c r="R363" i="2" s="1"/>
  <c r="T363" i="2" s="1"/>
  <c r="N362" i="2"/>
  <c r="L362" i="2"/>
  <c r="K362" i="2" s="1"/>
  <c r="R362" i="2" s="1"/>
  <c r="T362" i="2"/>
  <c r="N357" i="2"/>
  <c r="L357" i="2" s="1"/>
  <c r="K357" i="2" s="1"/>
  <c r="N356" i="2"/>
  <c r="L356" i="2" s="1"/>
  <c r="K356" i="2" s="1"/>
  <c r="R356" i="2" s="1"/>
  <c r="N355" i="2"/>
  <c r="L355" i="2"/>
  <c r="N354" i="2"/>
  <c r="L354" i="2" s="1"/>
  <c r="K354" i="2" s="1"/>
  <c r="N353" i="2"/>
  <c r="L353" i="2"/>
  <c r="K353" i="2"/>
  <c r="N352" i="2"/>
  <c r="L352" i="2" s="1"/>
  <c r="N351" i="2"/>
  <c r="L351" i="2" s="1"/>
  <c r="K351" i="2" s="1"/>
  <c r="R351" i="2" s="1"/>
  <c r="T351" i="2" s="1"/>
  <c r="F351" i="2" s="1"/>
  <c r="N350" i="2"/>
  <c r="L350" i="2" s="1"/>
  <c r="K350" i="2" s="1"/>
  <c r="R350" i="2"/>
  <c r="T350" i="2" s="1"/>
  <c r="N349" i="2"/>
  <c r="L349" i="2"/>
  <c r="K349" i="2" s="1"/>
  <c r="R349" i="2" s="1"/>
  <c r="T349" i="2" s="1"/>
  <c r="N348" i="2"/>
  <c r="L348" i="2"/>
  <c r="K348" i="2"/>
  <c r="R348" i="2" s="1"/>
  <c r="N343" i="2"/>
  <c r="L343" i="2" s="1"/>
  <c r="K343" i="2" s="1"/>
  <c r="R343" i="2" s="1"/>
  <c r="T343" i="2" s="1"/>
  <c r="J343" i="2" s="1"/>
  <c r="N342" i="2"/>
  <c r="L342" i="2" s="1"/>
  <c r="K342" i="2" s="1"/>
  <c r="N341" i="2"/>
  <c r="L341" i="2"/>
  <c r="K341" i="2"/>
  <c r="N340" i="2"/>
  <c r="L340" i="2" s="1"/>
  <c r="K340" i="2" s="1"/>
  <c r="R340" i="2" s="1"/>
  <c r="T340" i="2" s="1"/>
  <c r="N339" i="2"/>
  <c r="L339" i="2"/>
  <c r="K339" i="2" s="1"/>
  <c r="N335" i="2"/>
  <c r="L335" i="2" s="1"/>
  <c r="K335" i="2" s="1"/>
  <c r="R335" i="2" s="1"/>
  <c r="T335" i="2" s="1"/>
  <c r="N334" i="2"/>
  <c r="L334" i="2" s="1"/>
  <c r="K334" i="2" s="1"/>
  <c r="R334" i="2"/>
  <c r="T334" i="2" s="1"/>
  <c r="N329" i="2"/>
  <c r="L329" i="2"/>
  <c r="K329" i="2" s="1"/>
  <c r="R329" i="2" s="1"/>
  <c r="T329" i="2" s="1"/>
  <c r="N328" i="2"/>
  <c r="L328" i="2" s="1"/>
  <c r="K328" i="2" s="1"/>
  <c r="R328" i="2" s="1"/>
  <c r="T328" i="2" s="1"/>
  <c r="N327" i="2"/>
  <c r="L327" i="2" s="1"/>
  <c r="K327" i="2" s="1"/>
  <c r="R327" i="2"/>
  <c r="T327" i="2" s="1"/>
  <c r="N320" i="2"/>
  <c r="L320" i="2"/>
  <c r="K320" i="2" s="1"/>
  <c r="N313" i="2"/>
  <c r="L313" i="2"/>
  <c r="K313" i="2"/>
  <c r="R313" i="2" s="1"/>
  <c r="T313" i="2" s="1"/>
  <c r="N304" i="2"/>
  <c r="L304" i="2" s="1"/>
  <c r="K304" i="2" s="1"/>
  <c r="R304" i="2" s="1"/>
  <c r="T304" i="2" s="1"/>
  <c r="N299" i="2"/>
  <c r="L299" i="2" s="1"/>
  <c r="K299" i="2" s="1"/>
  <c r="R299" i="2" s="1"/>
  <c r="T299" i="2" s="1"/>
  <c r="J299" i="2" s="1"/>
  <c r="N290" i="2"/>
  <c r="L290" i="2"/>
  <c r="K290" i="2"/>
  <c r="N285" i="2"/>
  <c r="L285" i="2" s="1"/>
  <c r="K285" i="2" s="1"/>
  <c r="R285" i="2" s="1"/>
  <c r="T285" i="2" s="1"/>
  <c r="N276" i="2"/>
  <c r="L276" i="2" s="1"/>
  <c r="K276" i="2" s="1"/>
  <c r="R276" i="2" s="1"/>
  <c r="N271" i="2"/>
  <c r="L271" i="2"/>
  <c r="N270" i="2"/>
  <c r="L270" i="2" s="1"/>
  <c r="K270" i="2" s="1"/>
  <c r="R270" i="2" s="1"/>
  <c r="T270" i="2" s="1"/>
  <c r="N269" i="2"/>
  <c r="L269" i="2" s="1"/>
  <c r="K269" i="2" s="1"/>
  <c r="R269" i="2"/>
  <c r="T269" i="2" s="1"/>
  <c r="N268" i="2"/>
  <c r="L268" i="2"/>
  <c r="K268" i="2" s="1"/>
  <c r="R268" i="2" s="1"/>
  <c r="T268" i="2" s="1"/>
  <c r="N267" i="2"/>
  <c r="L267" i="2"/>
  <c r="K267" i="2"/>
  <c r="R267" i="2" s="1"/>
  <c r="T267" i="2" s="1"/>
  <c r="N263" i="2"/>
  <c r="L263" i="2" s="1"/>
  <c r="K263" i="2" s="1"/>
  <c r="R263" i="2" s="1"/>
  <c r="T263" i="2" s="1"/>
  <c r="N262" i="2"/>
  <c r="L262" i="2" s="1"/>
  <c r="K262" i="2" s="1"/>
  <c r="N257" i="2"/>
  <c r="L257" i="2"/>
  <c r="K257" i="2"/>
  <c r="N256" i="2"/>
  <c r="L256" i="2" s="1"/>
  <c r="K256" i="2" s="1"/>
  <c r="R256" i="2" s="1"/>
  <c r="T256" i="2" s="1"/>
  <c r="N255" i="2"/>
  <c r="L255" i="2"/>
  <c r="K255" i="2" s="1"/>
  <c r="R255" i="2" s="1"/>
  <c r="N254" i="2"/>
  <c r="L254" i="2" s="1"/>
  <c r="K254" i="2" s="1"/>
  <c r="R254" i="2" s="1"/>
  <c r="T254" i="2" s="1"/>
  <c r="N253" i="2"/>
  <c r="L253" i="2" s="1"/>
  <c r="N252" i="2"/>
  <c r="L252" i="2"/>
  <c r="K252" i="2"/>
  <c r="R252" i="2" s="1"/>
  <c r="T252" i="2" s="1"/>
  <c r="N251" i="2"/>
  <c r="L251" i="2" s="1"/>
  <c r="K251" i="2" s="1"/>
  <c r="N250" i="2"/>
  <c r="L250" i="2" s="1"/>
  <c r="N249" i="2"/>
  <c r="L249" i="2"/>
  <c r="K249" i="2" s="1"/>
  <c r="N248" i="2"/>
  <c r="L248" i="2" s="1"/>
  <c r="K248" i="2" s="1"/>
  <c r="R248" i="2" s="1"/>
  <c r="T248" i="2" s="1"/>
  <c r="N243" i="2"/>
  <c r="L243" i="2" s="1"/>
  <c r="K243" i="2" s="1"/>
  <c r="R243" i="2"/>
  <c r="T243" i="2" s="1"/>
  <c r="J243" i="2" s="1"/>
  <c r="N242" i="2"/>
  <c r="L242" i="2"/>
  <c r="K242" i="2" s="1"/>
  <c r="N241" i="2"/>
  <c r="L241" i="2"/>
  <c r="K241" i="2"/>
  <c r="R241" i="2" s="1"/>
  <c r="T241" i="2" s="1"/>
  <c r="N240" i="2"/>
  <c r="N239" i="2"/>
  <c r="L239" i="2" s="1"/>
  <c r="K239" i="2" s="1"/>
  <c r="R239" i="2" s="1"/>
  <c r="T239" i="2"/>
  <c r="N235" i="2"/>
  <c r="L235" i="2"/>
  <c r="K235" i="2"/>
  <c r="N234" i="2"/>
  <c r="L234" i="2" s="1"/>
  <c r="K234" i="2" s="1"/>
  <c r="R234" i="2" s="1"/>
  <c r="T234" i="2" s="1"/>
  <c r="N229" i="2"/>
  <c r="L229" i="2"/>
  <c r="K229" i="2" s="1"/>
  <c r="N228" i="2"/>
  <c r="L228" i="2" s="1"/>
  <c r="K228" i="2" s="1"/>
  <c r="R228" i="2" s="1"/>
  <c r="T228" i="2" s="1"/>
  <c r="N221" i="2"/>
  <c r="L221" i="2" s="1"/>
  <c r="K221" i="2" s="1"/>
  <c r="R221" i="2"/>
  <c r="N220" i="2"/>
  <c r="L220" i="2"/>
  <c r="N211" i="2"/>
  <c r="L211" i="2" s="1"/>
  <c r="K211" i="2" s="1"/>
  <c r="R211" i="2" s="1"/>
  <c r="T211" i="2" s="1"/>
  <c r="N202" i="2"/>
  <c r="L202" i="2" s="1"/>
  <c r="K202" i="2" s="1"/>
  <c r="R202" i="2" s="1"/>
  <c r="N197" i="2"/>
  <c r="L197" i="2"/>
  <c r="K197" i="2"/>
  <c r="R197" i="2" s="1"/>
  <c r="N196" i="2"/>
  <c r="L196" i="2"/>
  <c r="K196" i="2"/>
  <c r="R196" i="2" s="1"/>
  <c r="T196" i="2" s="1"/>
  <c r="N195" i="2"/>
  <c r="N191" i="2"/>
  <c r="L191" i="2" s="1"/>
  <c r="K191" i="2" s="1"/>
  <c r="R191" i="2" s="1"/>
  <c r="T191" i="2"/>
  <c r="N190" i="2"/>
  <c r="L190" i="2"/>
  <c r="K190" i="2"/>
  <c r="R190" i="2" s="1"/>
  <c r="T190" i="2" s="1"/>
  <c r="N189" i="2"/>
  <c r="L189" i="2"/>
  <c r="K189" i="2" s="1"/>
  <c r="N188" i="2"/>
  <c r="L188" i="2" s="1"/>
  <c r="K188" i="2" s="1"/>
  <c r="N183" i="2"/>
  <c r="L183" i="2" s="1"/>
  <c r="K183" i="2" s="1"/>
  <c r="R183" i="2" s="1"/>
  <c r="N174" i="2"/>
  <c r="L174" i="2"/>
  <c r="K174" i="2"/>
  <c r="R174" i="2" s="1"/>
  <c r="N169" i="2"/>
  <c r="L169" i="2"/>
  <c r="K169" i="2"/>
  <c r="R169" i="2" s="1"/>
  <c r="T169" i="2" s="1"/>
  <c r="N160" i="2"/>
  <c r="L160" i="2" s="1"/>
  <c r="K160" i="2" s="1"/>
  <c r="R160" i="2" s="1"/>
  <c r="T160" i="2" s="1"/>
  <c r="N155" i="2"/>
  <c r="L155" i="2" s="1"/>
  <c r="K155" i="2" s="1"/>
  <c r="N154" i="2"/>
  <c r="L154" i="2"/>
  <c r="K154" i="2"/>
  <c r="R154" i="2" s="1"/>
  <c r="T154" i="2" s="1"/>
  <c r="N153" i="2"/>
  <c r="L153" i="2"/>
  <c r="K153" i="2" s="1"/>
  <c r="N152" i="2"/>
  <c r="L152" i="2"/>
  <c r="K152" i="2" s="1"/>
  <c r="N151" i="2"/>
  <c r="L151" i="2" s="1"/>
  <c r="N150" i="2"/>
  <c r="L150" i="2"/>
  <c r="K150" i="2" s="1"/>
  <c r="R150" i="2" s="1"/>
  <c r="T150" i="2" s="1"/>
  <c r="N149" i="2"/>
  <c r="L149" i="2"/>
  <c r="K149" i="2" s="1"/>
  <c r="N148" i="2"/>
  <c r="L148" i="2"/>
  <c r="K148" i="2" s="1"/>
  <c r="R148" i="2" s="1"/>
  <c r="N147" i="2"/>
  <c r="L147" i="2" s="1"/>
  <c r="K147" i="2" s="1"/>
  <c r="N146" i="2"/>
  <c r="L146" i="2"/>
  <c r="K146" i="2"/>
  <c r="N141" i="2"/>
  <c r="L141" i="2"/>
  <c r="K141" i="2" s="1"/>
  <c r="R141" i="2" s="1"/>
  <c r="T141" i="2" s="1"/>
  <c r="N140" i="2"/>
  <c r="L140" i="2"/>
  <c r="K140" i="2" s="1"/>
  <c r="N139" i="2"/>
  <c r="L139" i="2" s="1"/>
  <c r="K139" i="2" s="1"/>
  <c r="N138" i="2"/>
  <c r="L138" i="2" s="1"/>
  <c r="K138" i="2" s="1"/>
  <c r="R138" i="2"/>
  <c r="N134" i="2"/>
  <c r="L134" i="2"/>
  <c r="K134" i="2" s="1"/>
  <c r="R134" i="2" s="1"/>
  <c r="T134" i="2" s="1"/>
  <c r="N133" i="2"/>
  <c r="L133" i="2" s="1"/>
  <c r="K133" i="2" s="1"/>
  <c r="R133" i="2" s="1"/>
  <c r="T133" i="2" s="1"/>
  <c r="N132" i="2"/>
  <c r="L132" i="2" s="1"/>
  <c r="K132" i="2" s="1"/>
  <c r="R132" i="2" s="1"/>
  <c r="N127" i="2"/>
  <c r="L127" i="2"/>
  <c r="K127" i="2" s="1"/>
  <c r="R127" i="2" s="1"/>
  <c r="T127" i="2" s="1"/>
  <c r="J127" i="2" s="1"/>
  <c r="N126" i="2"/>
  <c r="L126" i="2"/>
  <c r="K126" i="2" s="1"/>
  <c r="N118" i="2"/>
  <c r="L118" i="2" s="1"/>
  <c r="N111" i="2"/>
  <c r="L111" i="2" s="1"/>
  <c r="N102" i="2"/>
  <c r="L102" i="2"/>
  <c r="K102" i="2" s="1"/>
  <c r="R102" i="2" s="1"/>
  <c r="T102" i="2" s="1"/>
  <c r="N97" i="2"/>
  <c r="L97" i="2" s="1"/>
  <c r="K97" i="2" s="1"/>
  <c r="N96" i="2"/>
  <c r="L96" i="2" s="1"/>
  <c r="K96" i="2" s="1"/>
  <c r="R96" i="2"/>
  <c r="T96" i="2" s="1"/>
  <c r="N95" i="2"/>
  <c r="L95" i="2"/>
  <c r="K95" i="2"/>
  <c r="R95" i="2" s="1"/>
  <c r="T95" i="2" s="1"/>
  <c r="N94" i="2"/>
  <c r="L94" i="2"/>
  <c r="K94" i="2"/>
  <c r="N93" i="2"/>
  <c r="L93" i="2" s="1"/>
  <c r="K93" i="2" s="1"/>
  <c r="R93" i="2" s="1"/>
  <c r="T93" i="2" s="1"/>
  <c r="N92" i="2"/>
  <c r="L92" i="2" s="1"/>
  <c r="K92" i="2" s="1"/>
  <c r="R92" i="2" s="1"/>
  <c r="T92" i="2"/>
  <c r="N88" i="2"/>
  <c r="L88" i="2"/>
  <c r="K88" i="2"/>
  <c r="N83" i="2"/>
  <c r="L83" i="2"/>
  <c r="K83" i="2" s="1"/>
  <c r="R83" i="2" s="1"/>
  <c r="T83" i="2" s="1"/>
  <c r="N74" i="2"/>
  <c r="L74" i="2"/>
  <c r="K74" i="2" s="1"/>
  <c r="R74" i="2" s="1"/>
  <c r="T74" i="2"/>
  <c r="N60" i="2"/>
  <c r="L60" i="2" s="1"/>
  <c r="N55" i="2"/>
  <c r="L55" i="2" s="1"/>
  <c r="K55" i="2" s="1"/>
  <c r="R55" i="2"/>
  <c r="T55" i="2" s="1"/>
  <c r="N54" i="2"/>
  <c r="L54" i="2"/>
  <c r="K54" i="2" s="1"/>
  <c r="R54" i="2" s="1"/>
  <c r="T54" i="2" s="1"/>
  <c r="N53" i="2"/>
  <c r="L53" i="2" s="1"/>
  <c r="K53" i="2" s="1"/>
  <c r="N52" i="2"/>
  <c r="L52" i="2" s="1"/>
  <c r="K52" i="2" s="1"/>
  <c r="R52" i="2"/>
  <c r="T52" i="2" s="1"/>
  <c r="J52" i="2" s="1"/>
  <c r="N51" i="2"/>
  <c r="L51" i="2"/>
  <c r="K51" i="2"/>
  <c r="R51" i="2" s="1"/>
  <c r="T51" i="2" s="1"/>
  <c r="J51" i="2" s="1"/>
  <c r="N50" i="2"/>
  <c r="L50" i="2"/>
  <c r="K50" i="2"/>
  <c r="N49" i="2"/>
  <c r="L49" i="2"/>
  <c r="N48" i="2"/>
  <c r="L48" i="2" s="1"/>
  <c r="K48" i="2" s="1"/>
  <c r="R48" i="2" s="1"/>
  <c r="T48" i="2" s="1"/>
  <c r="N47" i="2"/>
  <c r="L47" i="2" s="1"/>
  <c r="K47" i="2" s="1"/>
  <c r="N46" i="2"/>
  <c r="L46" i="2"/>
  <c r="K46" i="2" s="1"/>
  <c r="R46" i="2" s="1"/>
  <c r="T46" i="2" s="1"/>
  <c r="N41" i="2"/>
  <c r="L41" i="2" s="1"/>
  <c r="K41" i="2" s="1"/>
  <c r="R41" i="2" s="1"/>
  <c r="T41" i="2" s="1"/>
  <c r="N40" i="2"/>
  <c r="L40" i="2" s="1"/>
  <c r="K40" i="2" s="1"/>
  <c r="R40" i="2"/>
  <c r="T40" i="2" s="1"/>
  <c r="L39" i="2"/>
  <c r="K39" i="2"/>
  <c r="R39" i="2"/>
  <c r="T39" i="2" s="1"/>
  <c r="N32" i="2"/>
  <c r="L32" i="2"/>
  <c r="K32" i="2"/>
  <c r="R32" i="2"/>
  <c r="T32" i="2" s="1"/>
  <c r="N27" i="2"/>
  <c r="L27" i="2"/>
  <c r="K27" i="2" s="1"/>
  <c r="N26" i="2"/>
  <c r="L26" i="2" s="1"/>
  <c r="K26" i="2" s="1"/>
  <c r="R26" i="2" s="1"/>
  <c r="T26" i="2" s="1"/>
  <c r="N19" i="2"/>
  <c r="L19" i="2" s="1"/>
  <c r="K19" i="2" s="1"/>
  <c r="R19" i="2"/>
  <c r="T19" i="2" s="1"/>
  <c r="N18" i="2"/>
  <c r="L18" i="2"/>
  <c r="K18" i="2"/>
  <c r="R18" i="2" s="1"/>
  <c r="D26" i="2"/>
  <c r="F659" i="2"/>
  <c r="E659" i="2"/>
  <c r="D659" i="2"/>
  <c r="F658" i="2"/>
  <c r="E658" i="2"/>
  <c r="D658" i="2"/>
  <c r="F657" i="2"/>
  <c r="E657" i="2"/>
  <c r="D657" i="2"/>
  <c r="F558" i="2"/>
  <c r="E558" i="2"/>
  <c r="D558" i="2"/>
  <c r="F557" i="2"/>
  <c r="E557" i="2"/>
  <c r="D557" i="2"/>
  <c r="F556" i="2"/>
  <c r="E556" i="2"/>
  <c r="D556" i="2"/>
  <c r="I558" i="2"/>
  <c r="F458" i="2"/>
  <c r="E458" i="2"/>
  <c r="D458" i="2"/>
  <c r="F457" i="2"/>
  <c r="E457" i="2"/>
  <c r="D457" i="2"/>
  <c r="I458" i="2"/>
  <c r="F153" i="2"/>
  <c r="E153" i="2"/>
  <c r="D153" i="2"/>
  <c r="F53" i="2"/>
  <c r="E53" i="2"/>
  <c r="D53" i="2"/>
  <c r="F52" i="2"/>
  <c r="E52" i="2"/>
  <c r="D52" i="2"/>
  <c r="F51" i="2"/>
  <c r="E51" i="2"/>
  <c r="D51" i="2"/>
  <c r="D126" i="2"/>
  <c r="E126" i="2"/>
  <c r="F126" i="2"/>
  <c r="D127" i="2"/>
  <c r="E127" i="2"/>
  <c r="F127" i="2"/>
  <c r="I127" i="2"/>
  <c r="C634" i="2"/>
  <c r="C648" i="2"/>
  <c r="C662" i="2"/>
  <c r="C676" i="2"/>
  <c r="C690" i="2"/>
  <c r="C704" i="2"/>
  <c r="C718" i="2"/>
  <c r="C721" i="2"/>
  <c r="C722" i="2" s="1"/>
  <c r="C532" i="2"/>
  <c r="C546" i="2"/>
  <c r="C619" i="2" s="1"/>
  <c r="C560" i="2"/>
  <c r="C574" i="2"/>
  <c r="C588" i="2"/>
  <c r="C602" i="2"/>
  <c r="C616" i="2"/>
  <c r="C432" i="2"/>
  <c r="C446" i="2"/>
  <c r="C460" i="2"/>
  <c r="C474" i="2"/>
  <c r="C488" i="2"/>
  <c r="C502" i="2"/>
  <c r="C516" i="2"/>
  <c r="C330" i="2"/>
  <c r="C417" i="2" s="1"/>
  <c r="C344" i="2"/>
  <c r="C358" i="2"/>
  <c r="C372" i="2"/>
  <c r="C386" i="2"/>
  <c r="C400" i="2"/>
  <c r="C414" i="2"/>
  <c r="C230" i="2"/>
  <c r="C244" i="2"/>
  <c r="C258" i="2"/>
  <c r="C272" i="2"/>
  <c r="C286" i="2"/>
  <c r="C300" i="2"/>
  <c r="C314" i="2"/>
  <c r="C128" i="2"/>
  <c r="C142" i="2"/>
  <c r="C156" i="2"/>
  <c r="C170" i="2"/>
  <c r="C184" i="2"/>
  <c r="C198" i="2"/>
  <c r="C212" i="2"/>
  <c r="C28" i="2"/>
  <c r="C42" i="2"/>
  <c r="C56" i="2"/>
  <c r="C70" i="2"/>
  <c r="C84" i="2"/>
  <c r="C98" i="2"/>
  <c r="C112" i="2"/>
  <c r="B758" i="2"/>
  <c r="L30" i="2"/>
  <c r="L44" i="2"/>
  <c r="L58" i="2"/>
  <c r="L72" i="2"/>
  <c r="L86" i="2"/>
  <c r="L100" i="2"/>
  <c r="L114" i="2"/>
  <c r="L144" i="2"/>
  <c r="L158" i="2"/>
  <c r="L172" i="2"/>
  <c r="L186" i="2"/>
  <c r="L200" i="2"/>
  <c r="L214" i="2"/>
  <c r="L246" i="2"/>
  <c r="L260" i="2"/>
  <c r="L274" i="2"/>
  <c r="L288" i="2"/>
  <c r="L302" i="2"/>
  <c r="L316" i="2"/>
  <c r="L332" i="2"/>
  <c r="L346" i="2"/>
  <c r="L388" i="2"/>
  <c r="L402" i="2"/>
  <c r="L416" i="2"/>
  <c r="L434" i="2"/>
  <c r="L448" i="2"/>
  <c r="L462" i="2"/>
  <c r="L490" i="2"/>
  <c r="L504" i="2"/>
  <c r="L518" i="2"/>
  <c r="L534" i="2"/>
  <c r="L548" i="2"/>
  <c r="L562" i="2"/>
  <c r="L604" i="2"/>
  <c r="L618" i="2"/>
  <c r="L636" i="2"/>
  <c r="L650" i="2"/>
  <c r="L664" i="2"/>
  <c r="L678" i="2"/>
  <c r="L706" i="2"/>
  <c r="L720" i="2"/>
  <c r="F343" i="2"/>
  <c r="E343" i="2"/>
  <c r="D343" i="2"/>
  <c r="F342" i="2"/>
  <c r="E342" i="2"/>
  <c r="D342" i="2"/>
  <c r="F243" i="2"/>
  <c r="E243" i="2"/>
  <c r="D243" i="2"/>
  <c r="I93" i="2"/>
  <c r="D93" i="2"/>
  <c r="S720" i="2"/>
  <c r="R720" i="2"/>
  <c r="Q720" i="2"/>
  <c r="O720" i="2"/>
  <c r="N720" i="2"/>
  <c r="M720" i="2"/>
  <c r="K720" i="2"/>
  <c r="I720" i="2"/>
  <c r="E720" i="2"/>
  <c r="D720" i="2"/>
  <c r="C720" i="2"/>
  <c r="S706" i="2"/>
  <c r="R706" i="2"/>
  <c r="Q706" i="2"/>
  <c r="O706" i="2"/>
  <c r="N706" i="2"/>
  <c r="M706" i="2"/>
  <c r="K706" i="2"/>
  <c r="I706" i="2"/>
  <c r="E706" i="2"/>
  <c r="D706" i="2"/>
  <c r="C706" i="2"/>
  <c r="S692" i="2"/>
  <c r="Q692" i="2"/>
  <c r="O692" i="2"/>
  <c r="M692" i="2"/>
  <c r="C692" i="2"/>
  <c r="S678" i="2"/>
  <c r="Q678" i="2"/>
  <c r="O678" i="2"/>
  <c r="N678" i="2"/>
  <c r="M678" i="2"/>
  <c r="C678" i="2"/>
  <c r="S664" i="2"/>
  <c r="R664" i="2"/>
  <c r="Q664" i="2"/>
  <c r="O664" i="2"/>
  <c r="N664" i="2"/>
  <c r="M664" i="2"/>
  <c r="K664" i="2"/>
  <c r="I664" i="2"/>
  <c r="E656" i="2"/>
  <c r="E655" i="2"/>
  <c r="E664" i="2"/>
  <c r="D656" i="2"/>
  <c r="D655" i="2"/>
  <c r="D664" i="2"/>
  <c r="C664" i="2"/>
  <c r="S650" i="2"/>
  <c r="R650" i="2"/>
  <c r="Q650" i="2"/>
  <c r="O650" i="2"/>
  <c r="N650" i="2"/>
  <c r="M650" i="2"/>
  <c r="K650" i="2"/>
  <c r="I650" i="2"/>
  <c r="E650" i="2"/>
  <c r="D650" i="2"/>
  <c r="C650" i="2"/>
  <c r="S636" i="2"/>
  <c r="R636" i="2"/>
  <c r="Q636" i="2"/>
  <c r="O636" i="2"/>
  <c r="N636" i="2"/>
  <c r="M636" i="2"/>
  <c r="K636" i="2"/>
  <c r="I636" i="2"/>
  <c r="E636" i="2"/>
  <c r="D636" i="2"/>
  <c r="C636" i="2"/>
  <c r="S618" i="2"/>
  <c r="Q618" i="2"/>
  <c r="O618" i="2"/>
  <c r="N618" i="2"/>
  <c r="M618" i="2"/>
  <c r="C618" i="2"/>
  <c r="S604" i="2"/>
  <c r="R604" i="2"/>
  <c r="Q604" i="2"/>
  <c r="O604" i="2"/>
  <c r="N604" i="2"/>
  <c r="M604" i="2"/>
  <c r="K604" i="2"/>
  <c r="I604" i="2"/>
  <c r="E604" i="2"/>
  <c r="D604" i="2"/>
  <c r="C604" i="2"/>
  <c r="S590" i="2"/>
  <c r="Q590" i="2"/>
  <c r="O590" i="2"/>
  <c r="M590" i="2"/>
  <c r="C590" i="2"/>
  <c r="S576" i="2"/>
  <c r="Q576" i="2"/>
  <c r="O576" i="2"/>
  <c r="N576" i="2"/>
  <c r="M576" i="2"/>
  <c r="C576" i="2"/>
  <c r="S562" i="2"/>
  <c r="R562" i="2"/>
  <c r="Q562" i="2"/>
  <c r="O562" i="2"/>
  <c r="N562" i="2"/>
  <c r="M562" i="2"/>
  <c r="K562" i="2"/>
  <c r="I554" i="2"/>
  <c r="I562" i="2"/>
  <c r="E554" i="2"/>
  <c r="E555" i="2"/>
  <c r="E559" i="2"/>
  <c r="E562" i="2"/>
  <c r="D554" i="2"/>
  <c r="D555" i="2"/>
  <c r="D559" i="2"/>
  <c r="D562" i="2"/>
  <c r="C562" i="2"/>
  <c r="S548" i="2"/>
  <c r="R548" i="2"/>
  <c r="Q548" i="2"/>
  <c r="O548" i="2"/>
  <c r="N548" i="2"/>
  <c r="M548" i="2"/>
  <c r="K548" i="2"/>
  <c r="I548" i="2"/>
  <c r="E548" i="2"/>
  <c r="D548" i="2"/>
  <c r="C548" i="2"/>
  <c r="S534" i="2"/>
  <c r="R534" i="2"/>
  <c r="Q534" i="2"/>
  <c r="O534" i="2"/>
  <c r="N534" i="2"/>
  <c r="M534" i="2"/>
  <c r="K534" i="2"/>
  <c r="I534" i="2"/>
  <c r="E534" i="2"/>
  <c r="D534" i="2"/>
  <c r="C534" i="2"/>
  <c r="S518" i="2"/>
  <c r="R518" i="2"/>
  <c r="Q518" i="2"/>
  <c r="O518" i="2"/>
  <c r="N518" i="2"/>
  <c r="M518" i="2"/>
  <c r="K518" i="2"/>
  <c r="I518" i="2"/>
  <c r="E518" i="2"/>
  <c r="D518" i="2"/>
  <c r="C518" i="2"/>
  <c r="S504" i="2"/>
  <c r="R504" i="2"/>
  <c r="Q504" i="2"/>
  <c r="O504" i="2"/>
  <c r="N504" i="2"/>
  <c r="M504" i="2"/>
  <c r="K504" i="2"/>
  <c r="I504" i="2"/>
  <c r="E504" i="2"/>
  <c r="D504" i="2"/>
  <c r="C504" i="2"/>
  <c r="S490" i="2"/>
  <c r="R490" i="2"/>
  <c r="Q490" i="2"/>
  <c r="O490" i="2"/>
  <c r="N490" i="2"/>
  <c r="M490" i="2"/>
  <c r="K490" i="2"/>
  <c r="I490" i="2"/>
  <c r="E490" i="2"/>
  <c r="D490" i="2"/>
  <c r="C490" i="2"/>
  <c r="S476" i="2"/>
  <c r="Q476" i="2"/>
  <c r="O476" i="2"/>
  <c r="N476" i="2"/>
  <c r="M476" i="2"/>
  <c r="C476" i="2"/>
  <c r="S462" i="2"/>
  <c r="R462" i="2"/>
  <c r="Q462" i="2"/>
  <c r="O462" i="2"/>
  <c r="O725" i="2" s="1"/>
  <c r="N462" i="2"/>
  <c r="M462" i="2"/>
  <c r="K462" i="2"/>
  <c r="I456" i="2"/>
  <c r="I462" i="2"/>
  <c r="E455" i="2"/>
  <c r="E456" i="2"/>
  <c r="E459" i="2"/>
  <c r="E462" i="2"/>
  <c r="D455" i="2"/>
  <c r="D456" i="2"/>
  <c r="D459" i="2"/>
  <c r="D462" i="2"/>
  <c r="C462" i="2"/>
  <c r="S448" i="2"/>
  <c r="R448" i="2"/>
  <c r="Q448" i="2"/>
  <c r="O448" i="2"/>
  <c r="N448" i="2"/>
  <c r="M448" i="2"/>
  <c r="K448" i="2"/>
  <c r="I448" i="2"/>
  <c r="E448" i="2"/>
  <c r="D448" i="2"/>
  <c r="C448" i="2"/>
  <c r="S434" i="2"/>
  <c r="Q434" i="2"/>
  <c r="O434" i="2"/>
  <c r="N434" i="2"/>
  <c r="M434" i="2"/>
  <c r="C434" i="2"/>
  <c r="S416" i="2"/>
  <c r="R416" i="2"/>
  <c r="Q416" i="2"/>
  <c r="O416" i="2"/>
  <c r="N416" i="2"/>
  <c r="M416" i="2"/>
  <c r="K416" i="2"/>
  <c r="I416" i="2"/>
  <c r="E416" i="2"/>
  <c r="D416" i="2"/>
  <c r="C416" i="2"/>
  <c r="S402" i="2"/>
  <c r="R402" i="2"/>
  <c r="Q402" i="2"/>
  <c r="O402" i="2"/>
  <c r="N402" i="2"/>
  <c r="M402" i="2"/>
  <c r="K402" i="2"/>
  <c r="I402" i="2"/>
  <c r="E402" i="2"/>
  <c r="D402" i="2"/>
  <c r="C402" i="2"/>
  <c r="S388" i="2"/>
  <c r="R388" i="2"/>
  <c r="Q388" i="2"/>
  <c r="O388" i="2"/>
  <c r="N388" i="2"/>
  <c r="M388" i="2"/>
  <c r="K388" i="2"/>
  <c r="I388" i="2"/>
  <c r="E388" i="2"/>
  <c r="D388" i="2"/>
  <c r="C388" i="2"/>
  <c r="S374" i="2"/>
  <c r="Q374" i="2"/>
  <c r="O374" i="2"/>
  <c r="N374" i="2"/>
  <c r="M374" i="2"/>
  <c r="C374" i="2"/>
  <c r="S360" i="2"/>
  <c r="Q360" i="2"/>
  <c r="O360" i="2"/>
  <c r="N360" i="2"/>
  <c r="M360" i="2"/>
  <c r="E356" i="2"/>
  <c r="E357" i="2"/>
  <c r="D356" i="2"/>
  <c r="D357" i="2"/>
  <c r="C360" i="2"/>
  <c r="S346" i="2"/>
  <c r="R346" i="2"/>
  <c r="Q346" i="2"/>
  <c r="O346" i="2"/>
  <c r="N346" i="2"/>
  <c r="M346" i="2"/>
  <c r="K346" i="2"/>
  <c r="I346" i="2"/>
  <c r="E346" i="2"/>
  <c r="D346" i="2"/>
  <c r="C346" i="2"/>
  <c r="S332" i="2"/>
  <c r="Q332" i="2"/>
  <c r="O332" i="2"/>
  <c r="N332" i="2"/>
  <c r="M332" i="2"/>
  <c r="C332" i="2"/>
  <c r="S316" i="2"/>
  <c r="R316" i="2"/>
  <c r="Q316" i="2"/>
  <c r="O316" i="2"/>
  <c r="N316" i="2"/>
  <c r="M316" i="2"/>
  <c r="K316" i="2"/>
  <c r="I316" i="2"/>
  <c r="E316" i="2"/>
  <c r="D316" i="2"/>
  <c r="C316" i="2"/>
  <c r="S302" i="2"/>
  <c r="R302" i="2"/>
  <c r="Q302" i="2"/>
  <c r="O302" i="2"/>
  <c r="N302" i="2"/>
  <c r="M302" i="2"/>
  <c r="K302" i="2"/>
  <c r="I302" i="2"/>
  <c r="E302" i="2"/>
  <c r="D302" i="2"/>
  <c r="C302" i="2"/>
  <c r="S288" i="2"/>
  <c r="R288" i="2"/>
  <c r="Q288" i="2"/>
  <c r="O288" i="2"/>
  <c r="N288" i="2"/>
  <c r="M288" i="2"/>
  <c r="K288" i="2"/>
  <c r="I288" i="2"/>
  <c r="E288" i="2"/>
  <c r="D288" i="2"/>
  <c r="C288" i="2"/>
  <c r="S274" i="2"/>
  <c r="R274" i="2"/>
  <c r="Q274" i="2"/>
  <c r="O274" i="2"/>
  <c r="N274" i="2"/>
  <c r="M274" i="2"/>
  <c r="K274" i="2"/>
  <c r="I274" i="2"/>
  <c r="E274" i="2"/>
  <c r="D274" i="2"/>
  <c r="C274" i="2"/>
  <c r="S260" i="2"/>
  <c r="R260" i="2"/>
  <c r="Q260" i="2"/>
  <c r="O260" i="2"/>
  <c r="N260" i="2"/>
  <c r="M260" i="2"/>
  <c r="K260" i="2"/>
  <c r="I260" i="2"/>
  <c r="E260" i="2"/>
  <c r="D260" i="2"/>
  <c r="C260" i="2"/>
  <c r="S246" i="2"/>
  <c r="R246" i="2"/>
  <c r="Q246" i="2"/>
  <c r="O246" i="2"/>
  <c r="N246" i="2"/>
  <c r="M246" i="2"/>
  <c r="K246" i="2"/>
  <c r="I246" i="2"/>
  <c r="E246" i="2"/>
  <c r="D246" i="2"/>
  <c r="C246" i="2"/>
  <c r="S232" i="2"/>
  <c r="Q232" i="2"/>
  <c r="O232" i="2"/>
  <c r="N232" i="2"/>
  <c r="M232" i="2"/>
  <c r="E221" i="2"/>
  <c r="D221" i="2"/>
  <c r="C232" i="2"/>
  <c r="S214" i="2"/>
  <c r="R214" i="2"/>
  <c r="Q214" i="2"/>
  <c r="O214" i="2"/>
  <c r="N214" i="2"/>
  <c r="M214" i="2"/>
  <c r="K214" i="2"/>
  <c r="I214" i="2"/>
  <c r="E214" i="2"/>
  <c r="D214" i="2"/>
  <c r="C214" i="2"/>
  <c r="S200" i="2"/>
  <c r="R200" i="2"/>
  <c r="Q200" i="2"/>
  <c r="O200" i="2"/>
  <c r="N200" i="2"/>
  <c r="M200" i="2"/>
  <c r="K200" i="2"/>
  <c r="I200" i="2"/>
  <c r="E200" i="2"/>
  <c r="D200" i="2"/>
  <c r="C200" i="2"/>
  <c r="S186" i="2"/>
  <c r="R186" i="2"/>
  <c r="Q186" i="2"/>
  <c r="O186" i="2"/>
  <c r="N186" i="2"/>
  <c r="M186" i="2"/>
  <c r="K186" i="2"/>
  <c r="I186" i="2"/>
  <c r="E186" i="2"/>
  <c r="D186" i="2"/>
  <c r="C186" i="2"/>
  <c r="S172" i="2"/>
  <c r="R172" i="2"/>
  <c r="Q172" i="2"/>
  <c r="O172" i="2"/>
  <c r="N172" i="2"/>
  <c r="M172" i="2"/>
  <c r="K172" i="2"/>
  <c r="I172" i="2"/>
  <c r="E172" i="2"/>
  <c r="D172" i="2"/>
  <c r="C172" i="2"/>
  <c r="S158" i="2"/>
  <c r="R158" i="2"/>
  <c r="Q158" i="2"/>
  <c r="O158" i="2"/>
  <c r="N158" i="2"/>
  <c r="M158" i="2"/>
  <c r="K158" i="2"/>
  <c r="I158" i="2"/>
  <c r="E158" i="2"/>
  <c r="D158" i="2"/>
  <c r="C158" i="2"/>
  <c r="S144" i="2"/>
  <c r="R144" i="2"/>
  <c r="Q144" i="2"/>
  <c r="O144" i="2"/>
  <c r="N144" i="2"/>
  <c r="M144" i="2"/>
  <c r="K144" i="2"/>
  <c r="I144" i="2"/>
  <c r="E144" i="2"/>
  <c r="D144" i="2"/>
  <c r="C144" i="2"/>
  <c r="S130" i="2"/>
  <c r="Q130" i="2"/>
  <c r="O130" i="2"/>
  <c r="N130" i="2"/>
  <c r="M130" i="2"/>
  <c r="C130" i="2"/>
  <c r="S114" i="2"/>
  <c r="R114" i="2"/>
  <c r="Q114" i="2"/>
  <c r="O114" i="2"/>
  <c r="N114" i="2"/>
  <c r="M114" i="2"/>
  <c r="K114" i="2"/>
  <c r="I114" i="2"/>
  <c r="E114" i="2"/>
  <c r="D114" i="2"/>
  <c r="C114" i="2"/>
  <c r="S100" i="2"/>
  <c r="R100" i="2"/>
  <c r="Q100" i="2"/>
  <c r="O100" i="2"/>
  <c r="N100" i="2"/>
  <c r="M100" i="2"/>
  <c r="K100" i="2"/>
  <c r="I100" i="2"/>
  <c r="E100" i="2"/>
  <c r="D100" i="2"/>
  <c r="C100" i="2"/>
  <c r="S86" i="2"/>
  <c r="R86" i="2"/>
  <c r="Q86" i="2"/>
  <c r="O86" i="2"/>
  <c r="N86" i="2"/>
  <c r="M86" i="2"/>
  <c r="K86" i="2"/>
  <c r="I86" i="2"/>
  <c r="E86" i="2"/>
  <c r="D86" i="2"/>
  <c r="C86" i="2"/>
  <c r="S72" i="2"/>
  <c r="R72" i="2"/>
  <c r="Q72" i="2"/>
  <c r="O72" i="2"/>
  <c r="N72" i="2"/>
  <c r="M72" i="2"/>
  <c r="K72" i="2"/>
  <c r="I72" i="2"/>
  <c r="E72" i="2"/>
  <c r="D72" i="2"/>
  <c r="C72" i="2"/>
  <c r="S58" i="2"/>
  <c r="R58" i="2"/>
  <c r="Q58" i="2"/>
  <c r="O58" i="2"/>
  <c r="N58" i="2"/>
  <c r="M58" i="2"/>
  <c r="K58" i="2"/>
  <c r="I58" i="2"/>
  <c r="E58" i="2"/>
  <c r="D58" i="2"/>
  <c r="C58" i="2"/>
  <c r="S44" i="2"/>
  <c r="R44" i="2"/>
  <c r="Q44" i="2"/>
  <c r="O44" i="2"/>
  <c r="N44" i="2"/>
  <c r="M44" i="2"/>
  <c r="K44" i="2"/>
  <c r="I44" i="2"/>
  <c r="E44" i="2"/>
  <c r="D44" i="2"/>
  <c r="C44" i="2"/>
  <c r="S30" i="2"/>
  <c r="R30" i="2"/>
  <c r="Q30" i="2"/>
  <c r="O30" i="2"/>
  <c r="N30" i="2"/>
  <c r="M30" i="2"/>
  <c r="K30" i="2"/>
  <c r="E19" i="2"/>
  <c r="D19" i="2"/>
  <c r="C30" i="2"/>
  <c r="F19" i="2"/>
  <c r="F26" i="2"/>
  <c r="F27" i="2"/>
  <c r="I32" i="2"/>
  <c r="F39" i="2"/>
  <c r="F40" i="2"/>
  <c r="F41" i="2"/>
  <c r="I46" i="2"/>
  <c r="I48" i="2"/>
  <c r="F48" i="2"/>
  <c r="F54" i="2"/>
  <c r="F55" i="2"/>
  <c r="F60" i="2"/>
  <c r="F74" i="2"/>
  <c r="F85" i="2" s="1"/>
  <c r="F83" i="2"/>
  <c r="I92" i="2"/>
  <c r="F92" i="2"/>
  <c r="F93" i="2"/>
  <c r="F94" i="2"/>
  <c r="F95" i="2"/>
  <c r="F96" i="2"/>
  <c r="F97" i="2"/>
  <c r="F102" i="2"/>
  <c r="F111" i="2"/>
  <c r="F134" i="2"/>
  <c r="F138" i="2"/>
  <c r="F139" i="2"/>
  <c r="F140" i="2"/>
  <c r="F141" i="2"/>
  <c r="F154" i="2"/>
  <c r="F155" i="2"/>
  <c r="F160" i="2"/>
  <c r="F169" i="2"/>
  <c r="F174" i="2"/>
  <c r="F183" i="2"/>
  <c r="F188" i="2"/>
  <c r="F191" i="2"/>
  <c r="F195" i="2"/>
  <c r="F196" i="2"/>
  <c r="F197" i="2"/>
  <c r="F202" i="2"/>
  <c r="F211" i="2"/>
  <c r="F221" i="2"/>
  <c r="F228" i="2"/>
  <c r="F229" i="2"/>
  <c r="I234" i="2"/>
  <c r="F234" i="2"/>
  <c r="F245" i="2" s="1"/>
  <c r="F235" i="2"/>
  <c r="I239" i="2"/>
  <c r="F239" i="2"/>
  <c r="F240" i="2"/>
  <c r="I241" i="2"/>
  <c r="F241" i="2"/>
  <c r="F242" i="2"/>
  <c r="F248" i="2"/>
  <c r="F257" i="2"/>
  <c r="F262" i="2"/>
  <c r="F263" i="2"/>
  <c r="F267" i="2"/>
  <c r="F268" i="2"/>
  <c r="F269" i="2"/>
  <c r="F270" i="2"/>
  <c r="F271" i="2"/>
  <c r="F276" i="2"/>
  <c r="F285" i="2"/>
  <c r="F299" i="2"/>
  <c r="F304" i="2"/>
  <c r="F313" i="2"/>
  <c r="F327" i="2"/>
  <c r="F328" i="2"/>
  <c r="F329" i="2"/>
  <c r="F334" i="2"/>
  <c r="F345" i="2" s="1"/>
  <c r="I335" i="2"/>
  <c r="F335" i="2"/>
  <c r="F339" i="2"/>
  <c r="I340" i="2"/>
  <c r="F340" i="2"/>
  <c r="F341" i="2"/>
  <c r="I348" i="2"/>
  <c r="F356" i="2"/>
  <c r="F357" i="2"/>
  <c r="F367" i="2"/>
  <c r="F368" i="2"/>
  <c r="F369" i="2"/>
  <c r="F370" i="2"/>
  <c r="F371" i="2"/>
  <c r="F376" i="2"/>
  <c r="F385" i="2"/>
  <c r="F390" i="2"/>
  <c r="F399" i="2"/>
  <c r="F404" i="2"/>
  <c r="F413" i="2"/>
  <c r="F431" i="2"/>
  <c r="F436" i="2"/>
  <c r="F437" i="2"/>
  <c r="F438" i="2"/>
  <c r="F439" i="2"/>
  <c r="F444" i="2"/>
  <c r="F445" i="2"/>
  <c r="F455" i="2"/>
  <c r="F456" i="2"/>
  <c r="F459" i="2"/>
  <c r="F470" i="2"/>
  <c r="F471" i="2"/>
  <c r="F472" i="2"/>
  <c r="F473" i="2"/>
  <c r="F478" i="2"/>
  <c r="F487" i="2"/>
  <c r="F501" i="2"/>
  <c r="F506" i="2"/>
  <c r="F515" i="2"/>
  <c r="F522" i="2"/>
  <c r="F531" i="2"/>
  <c r="F536" i="2"/>
  <c r="F545" i="2"/>
  <c r="I550" i="2"/>
  <c r="F550" i="2"/>
  <c r="F561" i="2" s="1"/>
  <c r="I551" i="2"/>
  <c r="I552" i="2"/>
  <c r="F552" i="2"/>
  <c r="I553" i="2"/>
  <c r="F553" i="2"/>
  <c r="F554" i="2"/>
  <c r="F555" i="2"/>
  <c r="F559" i="2"/>
  <c r="F565" i="2"/>
  <c r="F569" i="2"/>
  <c r="F570" i="2"/>
  <c r="F571" i="2"/>
  <c r="F572" i="2"/>
  <c r="F573" i="2"/>
  <c r="F592" i="2"/>
  <c r="F601" i="2"/>
  <c r="F615" i="2"/>
  <c r="F624" i="2"/>
  <c r="F633" i="2"/>
  <c r="F638" i="2"/>
  <c r="F647" i="2"/>
  <c r="F655" i="2"/>
  <c r="F656" i="2"/>
  <c r="F660" i="2"/>
  <c r="F661" i="2"/>
  <c r="F671" i="2"/>
  <c r="F672" i="2"/>
  <c r="F673" i="2"/>
  <c r="F674" i="2"/>
  <c r="F675" i="2"/>
  <c r="F689" i="2"/>
  <c r="F694" i="2"/>
  <c r="F703" i="2"/>
  <c r="F708" i="2"/>
  <c r="F717" i="2"/>
  <c r="I26" i="2"/>
  <c r="I39" i="2"/>
  <c r="I54" i="2"/>
  <c r="I74" i="2"/>
  <c r="I83" i="2"/>
  <c r="I95" i="2"/>
  <c r="I96" i="2"/>
  <c r="I102" i="2"/>
  <c r="I134" i="2"/>
  <c r="I141" i="2"/>
  <c r="I154" i="2"/>
  <c r="I160" i="2"/>
  <c r="I169" i="2"/>
  <c r="I191" i="2"/>
  <c r="I196" i="2"/>
  <c r="I211" i="2"/>
  <c r="I228" i="2"/>
  <c r="I248" i="2"/>
  <c r="E248" i="2"/>
  <c r="I252" i="2"/>
  <c r="E252" i="2"/>
  <c r="I263" i="2"/>
  <c r="I267" i="2"/>
  <c r="I268" i="2"/>
  <c r="I269" i="2"/>
  <c r="I270" i="2"/>
  <c r="I285" i="2"/>
  <c r="I299" i="2"/>
  <c r="I304" i="2"/>
  <c r="I313" i="2"/>
  <c r="I327" i="2"/>
  <c r="I328" i="2"/>
  <c r="I329" i="2"/>
  <c r="I367" i="2"/>
  <c r="I368" i="2"/>
  <c r="I369" i="2"/>
  <c r="I370" i="2"/>
  <c r="I371" i="2"/>
  <c r="I385" i="2"/>
  <c r="I390" i="2"/>
  <c r="I399" i="2"/>
  <c r="I404" i="2"/>
  <c r="I413" i="2"/>
  <c r="I431" i="2"/>
  <c r="I437" i="2"/>
  <c r="I438" i="2"/>
  <c r="I439" i="2"/>
  <c r="I445" i="2"/>
  <c r="I471" i="2"/>
  <c r="I472" i="2"/>
  <c r="I478" i="2"/>
  <c r="I487" i="2"/>
  <c r="I506" i="2"/>
  <c r="I515" i="2"/>
  <c r="I522" i="2"/>
  <c r="I531" i="2"/>
  <c r="I536" i="2"/>
  <c r="I545" i="2"/>
  <c r="I565" i="2"/>
  <c r="I569" i="2"/>
  <c r="I570" i="2"/>
  <c r="I571" i="2"/>
  <c r="I573" i="2"/>
  <c r="I592" i="2"/>
  <c r="I601" i="2"/>
  <c r="I615" i="2"/>
  <c r="I624" i="2"/>
  <c r="I633" i="2"/>
  <c r="I638" i="2"/>
  <c r="I647" i="2"/>
  <c r="I660" i="2"/>
  <c r="I661" i="2"/>
  <c r="I671" i="2"/>
  <c r="I673" i="2"/>
  <c r="I674" i="2"/>
  <c r="I675" i="2"/>
  <c r="I689" i="2"/>
  <c r="I703" i="2"/>
  <c r="I708" i="2"/>
  <c r="I717" i="2"/>
  <c r="P129" i="2"/>
  <c r="P215" i="2" s="1"/>
  <c r="P143" i="2"/>
  <c r="P157" i="2"/>
  <c r="P171" i="2"/>
  <c r="P185" i="2"/>
  <c r="P199" i="2"/>
  <c r="P213" i="2"/>
  <c r="P29" i="2"/>
  <c r="P43" i="2"/>
  <c r="P57" i="2"/>
  <c r="P71" i="2"/>
  <c r="P85" i="2"/>
  <c r="P99" i="2"/>
  <c r="P113" i="2"/>
  <c r="P331" i="2"/>
  <c r="P417" i="2" s="1"/>
  <c r="P345" i="2"/>
  <c r="P359" i="2"/>
  <c r="P373" i="2"/>
  <c r="P387" i="2"/>
  <c r="P401" i="2"/>
  <c r="P415" i="2"/>
  <c r="P231" i="2"/>
  <c r="P245" i="2"/>
  <c r="P259" i="2"/>
  <c r="P273" i="2"/>
  <c r="P287" i="2"/>
  <c r="P301" i="2"/>
  <c r="P315" i="2"/>
  <c r="P533" i="2"/>
  <c r="P619" i="2" s="1"/>
  <c r="P547" i="2"/>
  <c r="P561" i="2"/>
  <c r="P575" i="2"/>
  <c r="P589" i="2"/>
  <c r="P603" i="2"/>
  <c r="P617" i="2"/>
  <c r="P433" i="2"/>
  <c r="P519" i="2" s="1"/>
  <c r="P447" i="2"/>
  <c r="P461" i="2"/>
  <c r="P475" i="2"/>
  <c r="P489" i="2"/>
  <c r="P503" i="2"/>
  <c r="P517" i="2"/>
  <c r="P635" i="2"/>
  <c r="P721" i="2" s="1"/>
  <c r="P722" i="2" s="1"/>
  <c r="P649" i="2"/>
  <c r="P663" i="2"/>
  <c r="P677" i="2"/>
  <c r="P691" i="2"/>
  <c r="P705" i="2"/>
  <c r="P719" i="2"/>
  <c r="J134" i="2"/>
  <c r="J141" i="2"/>
  <c r="J154" i="2"/>
  <c r="J160" i="2"/>
  <c r="J169" i="2"/>
  <c r="J191" i="2"/>
  <c r="J196" i="2"/>
  <c r="J211" i="2"/>
  <c r="J19" i="2"/>
  <c r="J26" i="2"/>
  <c r="J39" i="2"/>
  <c r="J40" i="2"/>
  <c r="J41" i="2"/>
  <c r="J48" i="2"/>
  <c r="J54" i="2"/>
  <c r="J55" i="2"/>
  <c r="J74" i="2"/>
  <c r="J83" i="2"/>
  <c r="J92" i="2"/>
  <c r="J93" i="2"/>
  <c r="J95" i="2"/>
  <c r="J96" i="2"/>
  <c r="J102" i="2"/>
  <c r="J327" i="2"/>
  <c r="J328" i="2"/>
  <c r="J329" i="2"/>
  <c r="J334" i="2"/>
  <c r="J335" i="2"/>
  <c r="J340" i="2"/>
  <c r="J367" i="2"/>
  <c r="J369" i="2"/>
  <c r="J370" i="2"/>
  <c r="J371" i="2"/>
  <c r="J385" i="2"/>
  <c r="J390" i="2"/>
  <c r="J399" i="2"/>
  <c r="J404" i="2"/>
  <c r="J413" i="2"/>
  <c r="J228" i="2"/>
  <c r="J234" i="2"/>
  <c r="J239" i="2"/>
  <c r="J241" i="2"/>
  <c r="J248" i="2"/>
  <c r="J263" i="2"/>
  <c r="J267" i="2"/>
  <c r="J268" i="2"/>
  <c r="J269" i="2"/>
  <c r="J270" i="2"/>
  <c r="J285" i="2"/>
  <c r="J304" i="2"/>
  <c r="J313" i="2"/>
  <c r="J522" i="2"/>
  <c r="J531" i="2"/>
  <c r="J536" i="2"/>
  <c r="J545" i="2"/>
  <c r="J550" i="2"/>
  <c r="J551" i="2"/>
  <c r="J552" i="2"/>
  <c r="J553" i="2"/>
  <c r="J554" i="2"/>
  <c r="J565" i="2"/>
  <c r="J569" i="2"/>
  <c r="J570" i="2"/>
  <c r="J571" i="2"/>
  <c r="J573" i="2"/>
  <c r="J592" i="2"/>
  <c r="J601" i="2"/>
  <c r="J615" i="2"/>
  <c r="J431" i="2"/>
  <c r="J437" i="2"/>
  <c r="J438" i="2"/>
  <c r="J439" i="2"/>
  <c r="J445" i="2"/>
  <c r="J456" i="2"/>
  <c r="J471" i="2"/>
  <c r="J472" i="2"/>
  <c r="J478" i="2"/>
  <c r="J487" i="2"/>
  <c r="J506" i="2"/>
  <c r="J515" i="2"/>
  <c r="J624" i="2"/>
  <c r="J638" i="2"/>
  <c r="J647" i="2"/>
  <c r="J660" i="2"/>
  <c r="J661" i="2"/>
  <c r="J671" i="2"/>
  <c r="J673" i="2"/>
  <c r="J674" i="2"/>
  <c r="J675" i="2"/>
  <c r="J689" i="2"/>
  <c r="J703" i="2"/>
  <c r="J708" i="2"/>
  <c r="J717" i="2"/>
  <c r="S634" i="2"/>
  <c r="S648" i="2"/>
  <c r="S662" i="2"/>
  <c r="S721" i="2" s="1"/>
  <c r="S722" i="2" s="1"/>
  <c r="S676" i="2"/>
  <c r="S690" i="2"/>
  <c r="S704" i="2"/>
  <c r="S718" i="2"/>
  <c r="S532" i="2"/>
  <c r="S546" i="2"/>
  <c r="S560" i="2"/>
  <c r="S574" i="2"/>
  <c r="S588" i="2"/>
  <c r="S602" i="2"/>
  <c r="S616" i="2"/>
  <c r="S432" i="2"/>
  <c r="S519" i="2" s="1"/>
  <c r="S446" i="2"/>
  <c r="S460" i="2"/>
  <c r="S474" i="2"/>
  <c r="S488" i="2"/>
  <c r="S502" i="2"/>
  <c r="S516" i="2"/>
  <c r="S330" i="2"/>
  <c r="S344" i="2"/>
  <c r="S358" i="2"/>
  <c r="S372" i="2"/>
  <c r="S386" i="2"/>
  <c r="S400" i="2"/>
  <c r="S414" i="2"/>
  <c r="S417" i="2"/>
  <c r="S230" i="2"/>
  <c r="S317" i="2" s="1"/>
  <c r="S244" i="2"/>
  <c r="S258" i="2"/>
  <c r="S272" i="2"/>
  <c r="S286" i="2"/>
  <c r="S300" i="2"/>
  <c r="S314" i="2"/>
  <c r="S128" i="2"/>
  <c r="S142" i="2"/>
  <c r="S156" i="2"/>
  <c r="S170" i="2"/>
  <c r="S215" i="2" s="1"/>
  <c r="S184" i="2"/>
  <c r="S198" i="2"/>
  <c r="S212" i="2"/>
  <c r="S28" i="2"/>
  <c r="S42" i="2"/>
  <c r="S56" i="2"/>
  <c r="S70" i="2"/>
  <c r="S84" i="2"/>
  <c r="S98" i="2"/>
  <c r="S112" i="2"/>
  <c r="Q634" i="2"/>
  <c r="Q721" i="2" s="1"/>
  <c r="Q722" i="2" s="1"/>
  <c r="Q648" i="2"/>
  <c r="Q662" i="2"/>
  <c r="Q676" i="2"/>
  <c r="Q690" i="2"/>
  <c r="Q704" i="2"/>
  <c r="Q718" i="2"/>
  <c r="Q532" i="2"/>
  <c r="Q546" i="2"/>
  <c r="Q560" i="2"/>
  <c r="Q619" i="2" s="1"/>
  <c r="Q620" i="2" s="1"/>
  <c r="Q574" i="2"/>
  <c r="Q588" i="2"/>
  <c r="Q602" i="2"/>
  <c r="Q616" i="2"/>
  <c r="Q432" i="2"/>
  <c r="Q519" i="2" s="1"/>
  <c r="Q446" i="2"/>
  <c r="Q460" i="2"/>
  <c r="Q474" i="2"/>
  <c r="Q488" i="2"/>
  <c r="Q502" i="2"/>
  <c r="Q516" i="2"/>
  <c r="Q330" i="2"/>
  <c r="Q417" i="2" s="1"/>
  <c r="Q344" i="2"/>
  <c r="Q358" i="2"/>
  <c r="Q372" i="2"/>
  <c r="Q386" i="2"/>
  <c r="Q400" i="2"/>
  <c r="Q414" i="2"/>
  <c r="Q230" i="2"/>
  <c r="Q244" i="2"/>
  <c r="Q258" i="2"/>
  <c r="Q272" i="2"/>
  <c r="Q317" i="2" s="1"/>
  <c r="Q418" i="2" s="1"/>
  <c r="Q723" i="2" s="1"/>
  <c r="Q286" i="2"/>
  <c r="Q300" i="2"/>
  <c r="Q314" i="2"/>
  <c r="Q128" i="2"/>
  <c r="Q142" i="2"/>
  <c r="Q156" i="2"/>
  <c r="Q170" i="2"/>
  <c r="Q184" i="2"/>
  <c r="Q198" i="2"/>
  <c r="Q212" i="2"/>
  <c r="Q215" i="2"/>
  <c r="Q28" i="2"/>
  <c r="Q115" i="2" s="1"/>
  <c r="Q216" i="2" s="1"/>
  <c r="Q42" i="2"/>
  <c r="Q56" i="2"/>
  <c r="Q70" i="2"/>
  <c r="Q84" i="2"/>
  <c r="Q98" i="2"/>
  <c r="Q112" i="2"/>
  <c r="O634" i="2"/>
  <c r="O648" i="2"/>
  <c r="O662" i="2"/>
  <c r="O721" i="2" s="1"/>
  <c r="O722" i="2" s="1"/>
  <c r="O676" i="2"/>
  <c r="O690" i="2"/>
  <c r="O704" i="2"/>
  <c r="O718" i="2"/>
  <c r="O532" i="2"/>
  <c r="O546" i="2"/>
  <c r="O560" i="2"/>
  <c r="O574" i="2"/>
  <c r="O588" i="2"/>
  <c r="O602" i="2"/>
  <c r="O616" i="2"/>
  <c r="O619" i="2"/>
  <c r="O620" i="2" s="1"/>
  <c r="O432" i="2"/>
  <c r="O519" i="2" s="1"/>
  <c r="O446" i="2"/>
  <c r="O460" i="2"/>
  <c r="O474" i="2"/>
  <c r="O488" i="2"/>
  <c r="O502" i="2"/>
  <c r="O516" i="2"/>
  <c r="O330" i="2"/>
  <c r="O344" i="2"/>
  <c r="O358" i="2"/>
  <c r="O417" i="2"/>
  <c r="O418" i="2" s="1"/>
  <c r="O372" i="2"/>
  <c r="O386" i="2"/>
  <c r="O400" i="2"/>
  <c r="O414" i="2"/>
  <c r="O230" i="2"/>
  <c r="O244" i="2"/>
  <c r="O258" i="2"/>
  <c r="O272" i="2"/>
  <c r="O317" i="2" s="1"/>
  <c r="O286" i="2"/>
  <c r="O300" i="2"/>
  <c r="O314" i="2"/>
  <c r="O128" i="2"/>
  <c r="O142" i="2"/>
  <c r="O156" i="2"/>
  <c r="O215" i="2" s="1"/>
  <c r="O170" i="2"/>
  <c r="O184" i="2"/>
  <c r="O198" i="2"/>
  <c r="O212" i="2"/>
  <c r="O28" i="2"/>
  <c r="O42" i="2"/>
  <c r="O56" i="2"/>
  <c r="O115" i="2"/>
  <c r="O70" i="2"/>
  <c r="O84" i="2"/>
  <c r="O98" i="2"/>
  <c r="O112" i="2"/>
  <c r="N634" i="2"/>
  <c r="N648" i="2"/>
  <c r="N662" i="2"/>
  <c r="N676" i="2"/>
  <c r="N690" i="2"/>
  <c r="N704" i="2"/>
  <c r="N718" i="2"/>
  <c r="N721" i="2"/>
  <c r="N722" i="2" s="1"/>
  <c r="N532" i="2"/>
  <c r="N546" i="2"/>
  <c r="N574" i="2"/>
  <c r="N588" i="2"/>
  <c r="N602" i="2"/>
  <c r="N616" i="2"/>
  <c r="N432" i="2"/>
  <c r="N446" i="2"/>
  <c r="N474" i="2"/>
  <c r="N519" i="2" s="1"/>
  <c r="N488" i="2"/>
  <c r="N502" i="2"/>
  <c r="N516" i="2"/>
  <c r="N330" i="2"/>
  <c r="N344" i="2"/>
  <c r="N372" i="2"/>
  <c r="N386" i="2"/>
  <c r="N400" i="2"/>
  <c r="N414" i="2"/>
  <c r="N230" i="2"/>
  <c r="N272" i="2"/>
  <c r="N286" i="2"/>
  <c r="N300" i="2"/>
  <c r="N314" i="2"/>
  <c r="N128" i="2"/>
  <c r="N142" i="2"/>
  <c r="N156" i="2"/>
  <c r="N170" i="2"/>
  <c r="N184" i="2"/>
  <c r="N212" i="2"/>
  <c r="N28" i="2"/>
  <c r="N115" i="2" s="1"/>
  <c r="N42" i="2"/>
  <c r="N56" i="2"/>
  <c r="N70" i="2"/>
  <c r="N84" i="2"/>
  <c r="N98" i="2"/>
  <c r="N112" i="2"/>
  <c r="M634" i="2"/>
  <c r="M648" i="2"/>
  <c r="M662" i="2"/>
  <c r="M676" i="2"/>
  <c r="M690" i="2"/>
  <c r="M704" i="2"/>
  <c r="M718" i="2"/>
  <c r="M532" i="2"/>
  <c r="M546" i="2"/>
  <c r="M560" i="2"/>
  <c r="M574" i="2"/>
  <c r="M588" i="2"/>
  <c r="M602" i="2"/>
  <c r="M616" i="2"/>
  <c r="M619" i="2"/>
  <c r="M620" i="2" s="1"/>
  <c r="M432" i="2"/>
  <c r="M519" i="2" s="1"/>
  <c r="M446" i="2"/>
  <c r="M460" i="2"/>
  <c r="M474" i="2"/>
  <c r="M488" i="2"/>
  <c r="M502" i="2"/>
  <c r="M516" i="2"/>
  <c r="M330" i="2"/>
  <c r="M344" i="2"/>
  <c r="M358" i="2"/>
  <c r="M372" i="2"/>
  <c r="M386" i="2"/>
  <c r="M400" i="2"/>
  <c r="M414" i="2"/>
  <c r="M230" i="2"/>
  <c r="M244" i="2"/>
  <c r="M258" i="2"/>
  <c r="M272" i="2"/>
  <c r="M286" i="2"/>
  <c r="M300" i="2"/>
  <c r="M314" i="2"/>
  <c r="M128" i="2"/>
  <c r="M215" i="2" s="1"/>
  <c r="M142" i="2"/>
  <c r="M156" i="2"/>
  <c r="M170" i="2"/>
  <c r="M184" i="2"/>
  <c r="M198" i="2"/>
  <c r="M212" i="2"/>
  <c r="M28" i="2"/>
  <c r="M42" i="2"/>
  <c r="M56" i="2"/>
  <c r="M70" i="2"/>
  <c r="M84" i="2"/>
  <c r="M98" i="2"/>
  <c r="M112" i="2"/>
  <c r="L634" i="2"/>
  <c r="L648" i="2"/>
  <c r="L662" i="2"/>
  <c r="L676" i="2"/>
  <c r="L704" i="2"/>
  <c r="L718" i="2"/>
  <c r="L532" i="2"/>
  <c r="L546" i="2"/>
  <c r="L602" i="2"/>
  <c r="L616" i="2"/>
  <c r="L432" i="2"/>
  <c r="L488" i="2"/>
  <c r="L516" i="2"/>
  <c r="L330" i="2"/>
  <c r="L344" i="2"/>
  <c r="L386" i="2"/>
  <c r="L400" i="2"/>
  <c r="L414" i="2"/>
  <c r="L230" i="2"/>
  <c r="L286" i="2"/>
  <c r="L300" i="2"/>
  <c r="L314" i="2"/>
  <c r="L128" i="2"/>
  <c r="L142" i="2"/>
  <c r="L170" i="2"/>
  <c r="L184" i="2"/>
  <c r="L212" i="2"/>
  <c r="L28" i="2"/>
  <c r="L84" i="2"/>
  <c r="L98" i="2"/>
  <c r="K634" i="2"/>
  <c r="K648" i="2"/>
  <c r="K676" i="2"/>
  <c r="K704" i="2"/>
  <c r="K718" i="2"/>
  <c r="K532" i="2"/>
  <c r="K546" i="2"/>
  <c r="K602" i="2"/>
  <c r="K616" i="2"/>
  <c r="K432" i="2"/>
  <c r="K488" i="2"/>
  <c r="K516" i="2"/>
  <c r="K330" i="2"/>
  <c r="K386" i="2"/>
  <c r="K414" i="2"/>
  <c r="K286" i="2"/>
  <c r="K314" i="2"/>
  <c r="K142" i="2"/>
  <c r="K170" i="2"/>
  <c r="K184" i="2"/>
  <c r="K28" i="2"/>
  <c r="K84" i="2"/>
  <c r="E717" i="2"/>
  <c r="D717" i="2"/>
  <c r="F635" i="2"/>
  <c r="F649" i="2"/>
  <c r="F719" i="2"/>
  <c r="F171" i="2"/>
  <c r="F185" i="2"/>
  <c r="F213" i="2"/>
  <c r="F71" i="2"/>
  <c r="F113" i="2"/>
  <c r="F387" i="2"/>
  <c r="F401" i="2"/>
  <c r="F415" i="2"/>
  <c r="F273" i="2"/>
  <c r="F287" i="2"/>
  <c r="F315" i="2"/>
  <c r="F533" i="2"/>
  <c r="F547" i="2"/>
  <c r="F603" i="2"/>
  <c r="F447" i="2"/>
  <c r="F489" i="2"/>
  <c r="F517" i="2"/>
  <c r="E624" i="2"/>
  <c r="E633" i="2"/>
  <c r="E634" i="2"/>
  <c r="E638" i="2"/>
  <c r="E648" i="2" s="1"/>
  <c r="E647" i="2"/>
  <c r="E660" i="2"/>
  <c r="E661" i="2"/>
  <c r="E671" i="2"/>
  <c r="E672" i="2"/>
  <c r="E673" i="2"/>
  <c r="E674" i="2"/>
  <c r="E675" i="2"/>
  <c r="E689" i="2"/>
  <c r="E694" i="2"/>
  <c r="E704" i="2" s="1"/>
  <c r="E703" i="2"/>
  <c r="E708" i="2"/>
  <c r="E718" i="2"/>
  <c r="E522" i="2"/>
  <c r="E531" i="2"/>
  <c r="E532" i="2"/>
  <c r="E536" i="2"/>
  <c r="E546" i="2" s="1"/>
  <c r="E545" i="2"/>
  <c r="E550" i="2"/>
  <c r="E551" i="2"/>
  <c r="E552" i="2"/>
  <c r="E553" i="2"/>
  <c r="E560" i="2"/>
  <c r="E565" i="2"/>
  <c r="E569" i="2"/>
  <c r="E570" i="2"/>
  <c r="E571" i="2"/>
  <c r="E572" i="2"/>
  <c r="E573" i="2"/>
  <c r="E592" i="2"/>
  <c r="E601" i="2"/>
  <c r="E602" i="2" s="1"/>
  <c r="E615" i="2"/>
  <c r="E431" i="2"/>
  <c r="E436" i="2"/>
  <c r="E446" i="2" s="1"/>
  <c r="E437" i="2"/>
  <c r="E438" i="2"/>
  <c r="E439" i="2"/>
  <c r="E444" i="2"/>
  <c r="E445" i="2"/>
  <c r="E470" i="2"/>
  <c r="E471" i="2"/>
  <c r="E472" i="2"/>
  <c r="E473" i="2"/>
  <c r="E478" i="2"/>
  <c r="E488" i="2" s="1"/>
  <c r="E487" i="2"/>
  <c r="E501" i="2"/>
  <c r="E506" i="2"/>
  <c r="E516" i="2" s="1"/>
  <c r="E515" i="2"/>
  <c r="E327" i="2"/>
  <c r="E328" i="2"/>
  <c r="E329" i="2"/>
  <c r="E334" i="2"/>
  <c r="E344" i="2" s="1"/>
  <c r="E335" i="2"/>
  <c r="E339" i="2"/>
  <c r="E340" i="2"/>
  <c r="E341" i="2"/>
  <c r="E367" i="2"/>
  <c r="E368" i="2"/>
  <c r="E369" i="2"/>
  <c r="E370" i="2"/>
  <c r="E371" i="2"/>
  <c r="E376" i="2"/>
  <c r="E386" i="2" s="1"/>
  <c r="E385" i="2"/>
  <c r="E390" i="2"/>
  <c r="E399" i="2"/>
  <c r="E404" i="2"/>
  <c r="E413" i="2"/>
  <c r="E414" i="2"/>
  <c r="E228" i="2"/>
  <c r="E229" i="2"/>
  <c r="E234" i="2"/>
  <c r="E244" i="2" s="1"/>
  <c r="E235" i="2"/>
  <c r="E239" i="2"/>
  <c r="E240" i="2"/>
  <c r="E241" i="2"/>
  <c r="E242" i="2"/>
  <c r="E257" i="2"/>
  <c r="E262" i="2"/>
  <c r="E263" i="2"/>
  <c r="E267" i="2"/>
  <c r="E268" i="2"/>
  <c r="E269" i="2"/>
  <c r="E270" i="2"/>
  <c r="E271" i="2"/>
  <c r="E272" i="2"/>
  <c r="E276" i="2"/>
  <c r="E286" i="2" s="1"/>
  <c r="E285" i="2"/>
  <c r="E299" i="2"/>
  <c r="E304" i="2"/>
  <c r="E314" i="2" s="1"/>
  <c r="E313" i="2"/>
  <c r="E134" i="2"/>
  <c r="E138" i="2"/>
  <c r="E139" i="2"/>
  <c r="E140" i="2"/>
  <c r="E141" i="2"/>
  <c r="E154" i="2"/>
  <c r="E155" i="2"/>
  <c r="E160" i="2"/>
  <c r="E169" i="2"/>
  <c r="E170" i="2" s="1"/>
  <c r="E174" i="2"/>
  <c r="E183" i="2"/>
  <c r="E184" i="2"/>
  <c r="E188" i="2"/>
  <c r="E198" i="2" s="1"/>
  <c r="E189" i="2"/>
  <c r="E190" i="2"/>
  <c r="E191" i="2"/>
  <c r="E195" i="2"/>
  <c r="E196" i="2"/>
  <c r="E197" i="2"/>
  <c r="E202" i="2"/>
  <c r="E211" i="2"/>
  <c r="E212" i="2"/>
  <c r="E26" i="2"/>
  <c r="E27" i="2"/>
  <c r="E32" i="2"/>
  <c r="E39" i="2"/>
  <c r="E40" i="2"/>
  <c r="E41" i="2"/>
  <c r="E46" i="2"/>
  <c r="E48" i="2"/>
  <c r="E54" i="2"/>
  <c r="E55" i="2"/>
  <c r="E60" i="2"/>
  <c r="E70" i="2" s="1"/>
  <c r="E74" i="2"/>
  <c r="E84" i="2" s="1"/>
  <c r="E83" i="2"/>
  <c r="E92" i="2"/>
  <c r="E93" i="2"/>
  <c r="E94" i="2"/>
  <c r="E95" i="2"/>
  <c r="E96" i="2"/>
  <c r="E97" i="2"/>
  <c r="E102" i="2"/>
  <c r="E111" i="2"/>
  <c r="E112" i="2"/>
  <c r="D624" i="2"/>
  <c r="D633" i="2"/>
  <c r="D634" i="2"/>
  <c r="D638" i="2"/>
  <c r="D648" i="2" s="1"/>
  <c r="D647" i="2"/>
  <c r="D660" i="2"/>
  <c r="D661" i="2"/>
  <c r="D671" i="2"/>
  <c r="D672" i="2"/>
  <c r="D673" i="2"/>
  <c r="D674" i="2"/>
  <c r="D675" i="2"/>
  <c r="D689" i="2"/>
  <c r="D694" i="2"/>
  <c r="D704" i="2" s="1"/>
  <c r="D703" i="2"/>
  <c r="D708" i="2"/>
  <c r="D718" i="2" s="1"/>
  <c r="D522" i="2"/>
  <c r="D531" i="2"/>
  <c r="D532" i="2"/>
  <c r="D536" i="2"/>
  <c r="D546" i="2" s="1"/>
  <c r="D545" i="2"/>
  <c r="D550" i="2"/>
  <c r="D560" i="2" s="1"/>
  <c r="D551" i="2"/>
  <c r="D552" i="2"/>
  <c r="D553" i="2"/>
  <c r="D565" i="2"/>
  <c r="D569" i="2"/>
  <c r="D570" i="2"/>
  <c r="D571" i="2"/>
  <c r="D572" i="2"/>
  <c r="D573" i="2"/>
  <c r="D592" i="2"/>
  <c r="D602" i="2" s="1"/>
  <c r="D601" i="2"/>
  <c r="D615" i="2"/>
  <c r="D431" i="2"/>
  <c r="D436" i="2"/>
  <c r="D437" i="2"/>
  <c r="D438" i="2"/>
  <c r="D446" i="2" s="1"/>
  <c r="D439" i="2"/>
  <c r="D444" i="2"/>
  <c r="D445" i="2"/>
  <c r="D470" i="2"/>
  <c r="D471" i="2"/>
  <c r="D472" i="2"/>
  <c r="D473" i="2"/>
  <c r="D478" i="2"/>
  <c r="D487" i="2"/>
  <c r="D488" i="2"/>
  <c r="D501" i="2"/>
  <c r="D506" i="2"/>
  <c r="D515" i="2"/>
  <c r="D516" i="2"/>
  <c r="D327" i="2"/>
  <c r="D328" i="2"/>
  <c r="D329" i="2"/>
  <c r="D334" i="2"/>
  <c r="D344" i="2" s="1"/>
  <c r="D335" i="2"/>
  <c r="D339" i="2"/>
  <c r="D340" i="2"/>
  <c r="D341" i="2"/>
  <c r="D367" i="2"/>
  <c r="D368" i="2"/>
  <c r="D369" i="2"/>
  <c r="D370" i="2"/>
  <c r="D371" i="2"/>
  <c r="D376" i="2"/>
  <c r="D385" i="2"/>
  <c r="D386" i="2"/>
  <c r="D390" i="2"/>
  <c r="D399" i="2"/>
  <c r="D400" i="2"/>
  <c r="D404" i="2"/>
  <c r="D413" i="2"/>
  <c r="D414" i="2"/>
  <c r="D228" i="2"/>
  <c r="D229" i="2"/>
  <c r="D234" i="2"/>
  <c r="D244" i="2" s="1"/>
  <c r="D235" i="2"/>
  <c r="D239" i="2"/>
  <c r="D240" i="2"/>
  <c r="D241" i="2"/>
  <c r="D242" i="2"/>
  <c r="D248" i="2"/>
  <c r="D257" i="2"/>
  <c r="D262" i="2"/>
  <c r="D263" i="2"/>
  <c r="D267" i="2"/>
  <c r="D268" i="2"/>
  <c r="D269" i="2"/>
  <c r="D270" i="2"/>
  <c r="D271" i="2"/>
  <c r="D276" i="2"/>
  <c r="D285" i="2"/>
  <c r="D286" i="2"/>
  <c r="D299" i="2"/>
  <c r="D304" i="2"/>
  <c r="D313" i="2"/>
  <c r="D314" i="2" s="1"/>
  <c r="D134" i="2"/>
  <c r="D138" i="2"/>
  <c r="D139" i="2"/>
  <c r="D140" i="2"/>
  <c r="D141" i="2"/>
  <c r="D154" i="2"/>
  <c r="D155" i="2"/>
  <c r="D160" i="2"/>
  <c r="D169" i="2"/>
  <c r="D170" i="2"/>
  <c r="D174" i="2"/>
  <c r="D183" i="2"/>
  <c r="D184" i="2"/>
  <c r="D188" i="2"/>
  <c r="D189" i="2"/>
  <c r="D190" i="2"/>
  <c r="D191" i="2"/>
  <c r="D195" i="2"/>
  <c r="D196" i="2"/>
  <c r="D197" i="2"/>
  <c r="D202" i="2"/>
  <c r="D212" i="2" s="1"/>
  <c r="D211" i="2"/>
  <c r="D27" i="2"/>
  <c r="D32" i="2"/>
  <c r="D39" i="2"/>
  <c r="D40" i="2"/>
  <c r="D41" i="2"/>
  <c r="D46" i="2"/>
  <c r="D48" i="2"/>
  <c r="D54" i="2"/>
  <c r="D55" i="2"/>
  <c r="D60" i="2"/>
  <c r="D70" i="2" s="1"/>
  <c r="D74" i="2"/>
  <c r="D83" i="2"/>
  <c r="D92" i="2"/>
  <c r="D94" i="2"/>
  <c r="D95" i="2"/>
  <c r="D96" i="2"/>
  <c r="D97" i="2"/>
  <c r="D102" i="2"/>
  <c r="D111" i="2"/>
  <c r="D112" i="2"/>
  <c r="A757" i="2"/>
  <c r="A756" i="2"/>
  <c r="A755" i="2"/>
  <c r="X12" i="2"/>
  <c r="W12" i="2"/>
  <c r="V12" i="2"/>
  <c r="I654" i="2"/>
  <c r="D654" i="2" s="1"/>
  <c r="S619" i="2"/>
  <c r="I466" i="2"/>
  <c r="J363" i="2"/>
  <c r="F363" i="2"/>
  <c r="I363" i="2"/>
  <c r="E363" i="2"/>
  <c r="E372" i="2" s="1"/>
  <c r="I351" i="2"/>
  <c r="D351" i="2" s="1"/>
  <c r="I133" i="2"/>
  <c r="D133" i="2"/>
  <c r="J46" i="2"/>
  <c r="F46" i="2"/>
  <c r="I35" i="2"/>
  <c r="D35" i="2"/>
  <c r="F670" i="2"/>
  <c r="J670" i="2"/>
  <c r="I670" i="2"/>
  <c r="E670" i="2"/>
  <c r="S620" i="2"/>
  <c r="R492" i="2"/>
  <c r="K502" i="2"/>
  <c r="L502" i="2"/>
  <c r="M317" i="2"/>
  <c r="F32" i="2"/>
  <c r="J32" i="2"/>
  <c r="L56" i="2"/>
  <c r="K49" i="2"/>
  <c r="R49" i="2"/>
  <c r="I49" i="2" s="1"/>
  <c r="T49" i="2"/>
  <c r="R50" i="2"/>
  <c r="T50" i="2" s="1"/>
  <c r="J50" i="2" s="1"/>
  <c r="F50" i="2"/>
  <c r="K56" i="2"/>
  <c r="R452" i="2"/>
  <c r="T452" i="2" s="1"/>
  <c r="R189" i="2"/>
  <c r="I189" i="2" s="1"/>
  <c r="T189" i="2"/>
  <c r="J189" i="2" s="1"/>
  <c r="R188" i="2"/>
  <c r="D198" i="2"/>
  <c r="F292" i="2"/>
  <c r="K300" i="2"/>
  <c r="R290" i="2"/>
  <c r="I291" i="2"/>
  <c r="E291" i="2"/>
  <c r="T291" i="2"/>
  <c r="I292" i="2"/>
  <c r="D292" i="2"/>
  <c r="F189" i="2"/>
  <c r="F190" i="2"/>
  <c r="F199" i="2" s="1"/>
  <c r="J190" i="2"/>
  <c r="I190" i="2"/>
  <c r="E292" i="2"/>
  <c r="C317" i="2"/>
  <c r="C418" i="2" s="1"/>
  <c r="I256" i="2"/>
  <c r="T255" i="2"/>
  <c r="J255" i="2" s="1"/>
  <c r="I255" i="2"/>
  <c r="D255" i="2" s="1"/>
  <c r="J256" i="2"/>
  <c r="F256" i="2"/>
  <c r="K253" i="2"/>
  <c r="N258" i="2"/>
  <c r="Q725" i="2"/>
  <c r="K454" i="2"/>
  <c r="L460" i="2"/>
  <c r="N460" i="2"/>
  <c r="K460" i="2"/>
  <c r="R454" i="2"/>
  <c r="F451" i="2"/>
  <c r="J451" i="2"/>
  <c r="I451" i="2"/>
  <c r="E451" i="2"/>
  <c r="I453" i="2"/>
  <c r="D453" i="2" s="1"/>
  <c r="J453" i="2"/>
  <c r="F453" i="2"/>
  <c r="E453" i="2"/>
  <c r="D451" i="2"/>
  <c r="T450" i="2"/>
  <c r="I450" i="2"/>
  <c r="D363" i="2"/>
  <c r="F362" i="2"/>
  <c r="J362" i="2"/>
  <c r="I362" i="2"/>
  <c r="D362" i="2" s="1"/>
  <c r="D467" i="2"/>
  <c r="J466" i="2"/>
  <c r="J349" i="2"/>
  <c r="F349" i="2"/>
  <c r="I349" i="2"/>
  <c r="E349" i="2"/>
  <c r="D349" i="2"/>
  <c r="K364" i="2"/>
  <c r="K374" i="2" s="1"/>
  <c r="L374" i="2"/>
  <c r="L372" i="2"/>
  <c r="K372" i="2"/>
  <c r="R364" i="2"/>
  <c r="M725" i="2"/>
  <c r="K468" i="2"/>
  <c r="R468" i="2" s="1"/>
  <c r="J351" i="2"/>
  <c r="S418" i="2"/>
  <c r="J350" i="2"/>
  <c r="F350" i="2"/>
  <c r="I350" i="2"/>
  <c r="D350" i="2"/>
  <c r="D348" i="2"/>
  <c r="F254" i="2"/>
  <c r="J254" i="2"/>
  <c r="I254" i="2"/>
  <c r="D254" i="2"/>
  <c r="F252" i="2"/>
  <c r="J252" i="2"/>
  <c r="D252" i="2"/>
  <c r="F150" i="2"/>
  <c r="J150" i="2"/>
  <c r="I150" i="2"/>
  <c r="K151" i="2"/>
  <c r="R151" i="2" s="1"/>
  <c r="S725" i="2"/>
  <c r="C736" i="2"/>
  <c r="C215" i="2"/>
  <c r="F133" i="2"/>
  <c r="J133" i="2"/>
  <c r="E133" i="2"/>
  <c r="C737" i="2"/>
  <c r="I50" i="2"/>
  <c r="D50" i="2"/>
  <c r="E50" i="2"/>
  <c r="S115" i="2"/>
  <c r="F49" i="2"/>
  <c r="J49" i="2"/>
  <c r="C115" i="2"/>
  <c r="C725" i="2"/>
  <c r="T35" i="2"/>
  <c r="J35" i="2" s="1"/>
  <c r="I33" i="2"/>
  <c r="D33" i="2"/>
  <c r="T33" i="2"/>
  <c r="J33" i="2" s="1"/>
  <c r="R353" i="2"/>
  <c r="K352" i="2"/>
  <c r="N358" i="2"/>
  <c r="N417" i="2"/>
  <c r="R36" i="2"/>
  <c r="K42" i="2"/>
  <c r="L42" i="2"/>
  <c r="F35" i="2"/>
  <c r="E654" i="2"/>
  <c r="D466" i="2"/>
  <c r="E466" i="2"/>
  <c r="E351" i="2"/>
  <c r="E35" i="2"/>
  <c r="D670" i="2"/>
  <c r="D256" i="2"/>
  <c r="E256" i="2"/>
  <c r="D291" i="2"/>
  <c r="J291" i="2"/>
  <c r="F291" i="2"/>
  <c r="T290" i="2"/>
  <c r="J290" i="2" s="1"/>
  <c r="I290" i="2"/>
  <c r="C216" i="2"/>
  <c r="E255" i="2"/>
  <c r="T454" i="2"/>
  <c r="I454" i="2"/>
  <c r="D454" i="2" s="1"/>
  <c r="D450" i="2"/>
  <c r="J450" i="2"/>
  <c r="F450" i="2"/>
  <c r="E450" i="2"/>
  <c r="E362" i="2"/>
  <c r="E350" i="2"/>
  <c r="I364" i="2"/>
  <c r="T364" i="2"/>
  <c r="R374" i="2"/>
  <c r="I374" i="2"/>
  <c r="E254" i="2"/>
  <c r="D150" i="2"/>
  <c r="E150" i="2"/>
  <c r="E33" i="2"/>
  <c r="R352" i="2"/>
  <c r="T353" i="2"/>
  <c r="J353" i="2" s="1"/>
  <c r="T36" i="2"/>
  <c r="I36" i="2"/>
  <c r="E49" i="2"/>
  <c r="D49" i="2"/>
  <c r="D290" i="2"/>
  <c r="D300" i="2" s="1"/>
  <c r="E290" i="2"/>
  <c r="E300" i="2"/>
  <c r="E454" i="2"/>
  <c r="E374" i="2"/>
  <c r="F364" i="2"/>
  <c r="F373" i="2"/>
  <c r="F353" i="2"/>
  <c r="I352" i="2"/>
  <c r="J36" i="2"/>
  <c r="J452" i="2" l="1"/>
  <c r="F452" i="2"/>
  <c r="T373" i="2"/>
  <c r="F461" i="2"/>
  <c r="J364" i="2"/>
  <c r="D272" i="2"/>
  <c r="P620" i="2"/>
  <c r="T183" i="2"/>
  <c r="J183" i="2" s="1"/>
  <c r="I183" i="2"/>
  <c r="F33" i="2"/>
  <c r="R147" i="2"/>
  <c r="I147" i="2" s="1"/>
  <c r="D147" i="2" s="1"/>
  <c r="K355" i="2"/>
  <c r="K358" i="2" s="1"/>
  <c r="L360" i="2"/>
  <c r="L358" i="2"/>
  <c r="L417" i="2" s="1"/>
  <c r="T672" i="2"/>
  <c r="J672" i="2" s="1"/>
  <c r="I672" i="2"/>
  <c r="E853" i="2"/>
  <c r="T178" i="2"/>
  <c r="J178" i="2" s="1"/>
  <c r="I178" i="2"/>
  <c r="R205" i="2"/>
  <c r="T205" i="2" s="1"/>
  <c r="J205" i="2" s="1"/>
  <c r="K212" i="2"/>
  <c r="R284" i="2"/>
  <c r="T284" i="2" s="1"/>
  <c r="J284" i="2" s="1"/>
  <c r="I284" i="2"/>
  <c r="R336" i="2"/>
  <c r="I336" i="2"/>
  <c r="K344" i="2"/>
  <c r="I392" i="2"/>
  <c r="R392" i="2"/>
  <c r="K400" i="2"/>
  <c r="J454" i="2"/>
  <c r="F454" i="2"/>
  <c r="T468" i="2"/>
  <c r="E468" i="2"/>
  <c r="D84" i="2"/>
  <c r="E400" i="2"/>
  <c r="P418" i="2"/>
  <c r="J654" i="2"/>
  <c r="F654" i="2"/>
  <c r="F255" i="2"/>
  <c r="T151" i="2"/>
  <c r="I468" i="2"/>
  <c r="D468" i="2" s="1"/>
  <c r="I452" i="2"/>
  <c r="O216" i="2"/>
  <c r="O723" i="2" s="1"/>
  <c r="T138" i="2"/>
  <c r="J138" i="2" s="1"/>
  <c r="I138" i="2"/>
  <c r="T356" i="2"/>
  <c r="J356" i="2" s="1"/>
  <c r="I356" i="2"/>
  <c r="T470" i="2"/>
  <c r="J470" i="2" s="1"/>
  <c r="I470" i="2"/>
  <c r="T202" i="2"/>
  <c r="T501" i="2"/>
  <c r="J501" i="2" s="1"/>
  <c r="I501" i="2"/>
  <c r="K572" i="2"/>
  <c r="L574" i="2"/>
  <c r="R372" i="2"/>
  <c r="T492" i="2"/>
  <c r="I492" i="2"/>
  <c r="N619" i="2"/>
  <c r="N620" i="2" s="1"/>
  <c r="P115" i="2"/>
  <c r="P216" i="2" s="1"/>
  <c r="P724" i="2" s="1"/>
  <c r="K111" i="2"/>
  <c r="L112" i="2"/>
  <c r="K271" i="2"/>
  <c r="L272" i="2"/>
  <c r="T444" i="2"/>
  <c r="J444" i="2" s="1"/>
  <c r="I444" i="2"/>
  <c r="L559" i="2"/>
  <c r="N560" i="2"/>
  <c r="D372" i="2"/>
  <c r="D374" i="2"/>
  <c r="M417" i="2"/>
  <c r="M418" i="2" s="1"/>
  <c r="M721" i="2"/>
  <c r="M722" i="2" s="1"/>
  <c r="F705" i="2"/>
  <c r="K60" i="2"/>
  <c r="L70" i="2"/>
  <c r="L115" i="2" s="1"/>
  <c r="R94" i="2"/>
  <c r="T94" i="2" s="1"/>
  <c r="J94" i="2" s="1"/>
  <c r="K98" i="2"/>
  <c r="K250" i="2"/>
  <c r="L258" i="2"/>
  <c r="I151" i="2"/>
  <c r="D151" i="2" s="1"/>
  <c r="D352" i="2"/>
  <c r="N215" i="2"/>
  <c r="N216" i="2" s="1"/>
  <c r="P317" i="2"/>
  <c r="L240" i="2"/>
  <c r="N244" i="2"/>
  <c r="N317" i="2" s="1"/>
  <c r="N418" i="2" s="1"/>
  <c r="T276" i="2"/>
  <c r="I276" i="2"/>
  <c r="M115" i="2"/>
  <c r="M216" i="2" s="1"/>
  <c r="M723" i="2" s="1"/>
  <c r="T221" i="2"/>
  <c r="J221" i="2" s="1"/>
  <c r="I221" i="2"/>
  <c r="T376" i="2"/>
  <c r="I376" i="2"/>
  <c r="K473" i="2"/>
  <c r="L474" i="2"/>
  <c r="F290" i="2"/>
  <c r="F301" i="2" s="1"/>
  <c r="I353" i="2"/>
  <c r="E353" i="2"/>
  <c r="R253" i="2"/>
  <c r="T188" i="2"/>
  <c r="I188" i="2"/>
  <c r="C733" i="2"/>
  <c r="D737" i="2" s="1"/>
  <c r="L195" i="2"/>
  <c r="N198" i="2"/>
  <c r="S216" i="2"/>
  <c r="S723" i="2" s="1"/>
  <c r="K436" i="2"/>
  <c r="L446" i="2"/>
  <c r="L519" i="2" s="1"/>
  <c r="T352" i="2"/>
  <c r="E352" i="2"/>
  <c r="T132" i="2"/>
  <c r="R142" i="2"/>
  <c r="R153" i="2"/>
  <c r="T153" i="2" s="1"/>
  <c r="J153" i="2" s="1"/>
  <c r="I153" i="2"/>
  <c r="I343" i="2"/>
  <c r="I55" i="2"/>
  <c r="I174" i="2"/>
  <c r="T174" i="2"/>
  <c r="R354" i="2"/>
  <c r="I354" i="2"/>
  <c r="D354" i="2" s="1"/>
  <c r="R658" i="2"/>
  <c r="T658" i="2" s="1"/>
  <c r="J658" i="2" s="1"/>
  <c r="I658" i="2"/>
  <c r="K118" i="2"/>
  <c r="L130" i="2"/>
  <c r="R251" i="2"/>
  <c r="I251" i="2" s="1"/>
  <c r="D251" i="2" s="1"/>
  <c r="R339" i="2"/>
  <c r="T339" i="2" s="1"/>
  <c r="J339" i="2" s="1"/>
  <c r="I339" i="2"/>
  <c r="R459" i="2"/>
  <c r="T459" i="2" s="1"/>
  <c r="J459" i="2" s="1"/>
  <c r="I459" i="2"/>
  <c r="K564" i="2"/>
  <c r="L576" i="2"/>
  <c r="R659" i="2"/>
  <c r="T659" i="2" s="1"/>
  <c r="J659" i="2" s="1"/>
  <c r="I659" i="2"/>
  <c r="R694" i="2"/>
  <c r="I19" i="2"/>
  <c r="R139" i="2"/>
  <c r="T139" i="2" s="1"/>
  <c r="J139" i="2" s="1"/>
  <c r="I262" i="2"/>
  <c r="R262" i="2"/>
  <c r="K332" i="2"/>
  <c r="I320" i="2"/>
  <c r="D320" i="2" s="1"/>
  <c r="R320" i="2"/>
  <c r="R126" i="2"/>
  <c r="T126" i="2" s="1"/>
  <c r="J126" i="2" s="1"/>
  <c r="L476" i="2"/>
  <c r="K464" i="2"/>
  <c r="C519" i="2"/>
  <c r="C620" i="2" s="1"/>
  <c r="C723" i="2" s="1"/>
  <c r="R27" i="2"/>
  <c r="T27" i="2" s="1"/>
  <c r="J27" i="2" s="1"/>
  <c r="I27" i="2"/>
  <c r="R140" i="2"/>
  <c r="T140" i="2" s="1"/>
  <c r="J140" i="2" s="1"/>
  <c r="I140" i="2"/>
  <c r="R149" i="2"/>
  <c r="I149" i="2" s="1"/>
  <c r="D149" i="2" s="1"/>
  <c r="T197" i="2"/>
  <c r="J197" i="2" s="1"/>
  <c r="I197" i="2"/>
  <c r="R229" i="2"/>
  <c r="T229" i="2" s="1"/>
  <c r="J229" i="2" s="1"/>
  <c r="I229" i="2"/>
  <c r="R242" i="2"/>
  <c r="T242" i="2" s="1"/>
  <c r="J242" i="2" s="1"/>
  <c r="R341" i="2"/>
  <c r="T341" i="2" s="1"/>
  <c r="J341" i="2" s="1"/>
  <c r="I341" i="2"/>
  <c r="R357" i="2"/>
  <c r="T357" i="2" s="1"/>
  <c r="J357" i="2" s="1"/>
  <c r="I357" i="2"/>
  <c r="R465" i="2"/>
  <c r="I465" i="2" s="1"/>
  <c r="D465" i="2" s="1"/>
  <c r="N590" i="2"/>
  <c r="L578" i="2"/>
  <c r="R655" i="2"/>
  <c r="T655" i="2" s="1"/>
  <c r="J655" i="2" s="1"/>
  <c r="K678" i="2"/>
  <c r="I666" i="2"/>
  <c r="R666" i="2"/>
  <c r="I41" i="2"/>
  <c r="I52" i="2"/>
  <c r="R88" i="2"/>
  <c r="I88" i="2"/>
  <c r="R155" i="2"/>
  <c r="T155" i="2" s="1"/>
  <c r="J155" i="2" s="1"/>
  <c r="R455" i="2"/>
  <c r="T455" i="2" s="1"/>
  <c r="J455" i="2" s="1"/>
  <c r="R555" i="2"/>
  <c r="I555" i="2" s="1"/>
  <c r="T656" i="2"/>
  <c r="J656" i="2" s="1"/>
  <c r="I656" i="2"/>
  <c r="I40" i="2"/>
  <c r="R47" i="2"/>
  <c r="I53" i="2"/>
  <c r="R53" i="2"/>
  <c r="T53" i="2" s="1"/>
  <c r="J53" i="2" s="1"/>
  <c r="R235" i="2"/>
  <c r="I235" i="2"/>
  <c r="I243" i="2"/>
  <c r="K434" i="2"/>
  <c r="I422" i="2"/>
  <c r="R422" i="2"/>
  <c r="R606" i="2"/>
  <c r="K618" i="2"/>
  <c r="K662" i="2"/>
  <c r="R652" i="2"/>
  <c r="R97" i="2"/>
  <c r="T97" i="2" s="1"/>
  <c r="J97" i="2" s="1"/>
  <c r="D132" i="2"/>
  <c r="D142" i="2" s="1"/>
  <c r="I132" i="2"/>
  <c r="R146" i="2"/>
  <c r="I146" i="2" s="1"/>
  <c r="D146" i="2" s="1"/>
  <c r="I202" i="2"/>
  <c r="R342" i="2"/>
  <c r="T342" i="2" s="1"/>
  <c r="J342" i="2" s="1"/>
  <c r="R556" i="2"/>
  <c r="T556" i="2" s="1"/>
  <c r="J556" i="2" s="1"/>
  <c r="I556" i="2"/>
  <c r="R667" i="2"/>
  <c r="R249" i="2"/>
  <c r="I249" i="2"/>
  <c r="L680" i="2"/>
  <c r="N692" i="2"/>
  <c r="R37" i="2"/>
  <c r="T37" i="2" s="1"/>
  <c r="J37" i="2" s="1"/>
  <c r="R82" i="2"/>
  <c r="T82" i="2" s="1"/>
  <c r="J82" i="2" s="1"/>
  <c r="I82" i="2"/>
  <c r="R124" i="2"/>
  <c r="T124" i="2" s="1"/>
  <c r="J124" i="2" s="1"/>
  <c r="R207" i="2"/>
  <c r="T207" i="2" s="1"/>
  <c r="J207" i="2" s="1"/>
  <c r="R223" i="2"/>
  <c r="T223" i="2" s="1"/>
  <c r="J223" i="2" s="1"/>
  <c r="I223" i="2"/>
  <c r="R236" i="2"/>
  <c r="T236" i="2" s="1"/>
  <c r="J236" i="2" s="1"/>
  <c r="I236" i="2"/>
  <c r="R298" i="2"/>
  <c r="T298" i="2" s="1"/>
  <c r="J298" i="2" s="1"/>
  <c r="R441" i="2"/>
  <c r="T441" i="2" s="1"/>
  <c r="J441" i="2" s="1"/>
  <c r="T18" i="2"/>
  <c r="I18" i="2"/>
  <c r="E18" i="2"/>
  <c r="R152" i="2"/>
  <c r="I152" i="2"/>
  <c r="D152" i="2" s="1"/>
  <c r="L232" i="2"/>
  <c r="K220" i="2"/>
  <c r="R257" i="2"/>
  <c r="T257" i="2" s="1"/>
  <c r="J257" i="2" s="1"/>
  <c r="I334" i="2"/>
  <c r="T348" i="2"/>
  <c r="E348" i="2"/>
  <c r="I457" i="2"/>
  <c r="R557" i="2"/>
  <c r="T557" i="2" s="1"/>
  <c r="J557" i="2" s="1"/>
  <c r="I557" i="2"/>
  <c r="R653" i="2"/>
  <c r="R657" i="2"/>
  <c r="T657" i="2" s="1"/>
  <c r="J657" i="2" s="1"/>
  <c r="F853" i="2"/>
  <c r="R20" i="2"/>
  <c r="I20" i="2" s="1"/>
  <c r="R65" i="2"/>
  <c r="T65" i="2" s="1"/>
  <c r="J65" i="2" s="1"/>
  <c r="I65" i="2"/>
  <c r="R75" i="2"/>
  <c r="I75" i="2"/>
  <c r="R80" i="2"/>
  <c r="T80" i="2" s="1"/>
  <c r="J80" i="2" s="1"/>
  <c r="R105" i="2"/>
  <c r="T105" i="2" s="1"/>
  <c r="J105" i="2" s="1"/>
  <c r="I105" i="2"/>
  <c r="R110" i="2"/>
  <c r="T110" i="2" s="1"/>
  <c r="J110" i="2" s="1"/>
  <c r="I110" i="2"/>
  <c r="R136" i="2"/>
  <c r="T136" i="2" s="1"/>
  <c r="J136" i="2" s="1"/>
  <c r="R164" i="2"/>
  <c r="T164" i="2" s="1"/>
  <c r="J164" i="2" s="1"/>
  <c r="R175" i="2"/>
  <c r="R180" i="2"/>
  <c r="T180" i="2" s="1"/>
  <c r="J180" i="2" s="1"/>
  <c r="R226" i="2"/>
  <c r="T226" i="2" s="1"/>
  <c r="J226" i="2" s="1"/>
  <c r="I226" i="2"/>
  <c r="R266" i="2"/>
  <c r="T266" i="2" s="1"/>
  <c r="J266" i="2" s="1"/>
  <c r="I279" i="2"/>
  <c r="T279" i="2"/>
  <c r="J279" i="2" s="1"/>
  <c r="R296" i="2"/>
  <c r="T296" i="2" s="1"/>
  <c r="J296" i="2" s="1"/>
  <c r="I296" i="2"/>
  <c r="R587" i="2"/>
  <c r="T587" i="2" s="1"/>
  <c r="J587" i="2" s="1"/>
  <c r="I587" i="2"/>
  <c r="I21" i="2"/>
  <c r="R21" i="2"/>
  <c r="T21" i="2" s="1"/>
  <c r="J21" i="2" s="1"/>
  <c r="R63" i="2"/>
  <c r="T63" i="2" s="1"/>
  <c r="J63" i="2" s="1"/>
  <c r="I63" i="2"/>
  <c r="R68" i="2"/>
  <c r="T68" i="2" s="1"/>
  <c r="J68" i="2" s="1"/>
  <c r="I78" i="2"/>
  <c r="R78" i="2"/>
  <c r="T78" i="2" s="1"/>
  <c r="J78" i="2" s="1"/>
  <c r="R103" i="2"/>
  <c r="I103" i="2"/>
  <c r="R108" i="2"/>
  <c r="T108" i="2" s="1"/>
  <c r="J108" i="2" s="1"/>
  <c r="R119" i="2"/>
  <c r="I119" i="2" s="1"/>
  <c r="D119" i="2" s="1"/>
  <c r="R167" i="2"/>
  <c r="T167" i="2" s="1"/>
  <c r="J167" i="2" s="1"/>
  <c r="I192" i="2"/>
  <c r="R192" i="2"/>
  <c r="T192" i="2" s="1"/>
  <c r="J192" i="2" s="1"/>
  <c r="I208" i="2"/>
  <c r="R208" i="2"/>
  <c r="T208" i="2" s="1"/>
  <c r="J208" i="2" s="1"/>
  <c r="R224" i="2"/>
  <c r="T224" i="2" s="1"/>
  <c r="J224" i="2" s="1"/>
  <c r="R294" i="2"/>
  <c r="I294" i="2"/>
  <c r="R305" i="2"/>
  <c r="I305" i="2"/>
  <c r="C748" i="2"/>
  <c r="D748" i="2" s="1"/>
  <c r="R22" i="2"/>
  <c r="T22" i="2" s="1"/>
  <c r="J22" i="2" s="1"/>
  <c r="I22" i="2"/>
  <c r="R120" i="2"/>
  <c r="I125" i="2"/>
  <c r="R125" i="2"/>
  <c r="T125" i="2" s="1"/>
  <c r="J125" i="2" s="1"/>
  <c r="R162" i="2"/>
  <c r="T162" i="2" s="1"/>
  <c r="J162" i="2" s="1"/>
  <c r="I162" i="2"/>
  <c r="R308" i="2"/>
  <c r="T308" i="2" s="1"/>
  <c r="J308" i="2" s="1"/>
  <c r="I308" i="2"/>
  <c r="R325" i="2"/>
  <c r="T325" i="2" s="1"/>
  <c r="J325" i="2" s="1"/>
  <c r="I325" i="2"/>
  <c r="R566" i="2"/>
  <c r="T566" i="2" s="1"/>
  <c r="J566" i="2" s="1"/>
  <c r="I51" i="2"/>
  <c r="I61" i="2"/>
  <c r="R61" i="2"/>
  <c r="T61" i="2" s="1"/>
  <c r="J61" i="2" s="1"/>
  <c r="R66" i="2"/>
  <c r="T66" i="2" s="1"/>
  <c r="J66" i="2" s="1"/>
  <c r="I66" i="2"/>
  <c r="R90" i="2"/>
  <c r="T90" i="2" s="1"/>
  <c r="J90" i="2" s="1"/>
  <c r="R106" i="2"/>
  <c r="T106" i="2" s="1"/>
  <c r="J106" i="2" s="1"/>
  <c r="T137" i="2"/>
  <c r="J137" i="2" s="1"/>
  <c r="I137" i="2"/>
  <c r="I176" i="2"/>
  <c r="R176" i="2"/>
  <c r="T176" i="2" s="1"/>
  <c r="J176" i="2" s="1"/>
  <c r="R203" i="2"/>
  <c r="T203" i="2" s="1"/>
  <c r="J203" i="2" s="1"/>
  <c r="R277" i="2"/>
  <c r="T277" i="2" s="1"/>
  <c r="J277" i="2" s="1"/>
  <c r="I277" i="2"/>
  <c r="R409" i="2"/>
  <c r="T409" i="2" s="1"/>
  <c r="J409" i="2" s="1"/>
  <c r="R426" i="2"/>
  <c r="T426" i="2" s="1"/>
  <c r="J426" i="2" s="1"/>
  <c r="R429" i="2"/>
  <c r="T429" i="2" s="1"/>
  <c r="J429" i="2" s="1"/>
  <c r="R23" i="2"/>
  <c r="T23" i="2" s="1"/>
  <c r="J23" i="2" s="1"/>
  <c r="R76" i="2"/>
  <c r="T76" i="2" s="1"/>
  <c r="J76" i="2" s="1"/>
  <c r="R81" i="2"/>
  <c r="T81" i="2" s="1"/>
  <c r="J81" i="2" s="1"/>
  <c r="I81" i="2"/>
  <c r="R123" i="2"/>
  <c r="T123" i="2" s="1"/>
  <c r="J123" i="2" s="1"/>
  <c r="I123" i="2"/>
  <c r="I165" i="2"/>
  <c r="R165" i="2"/>
  <c r="T165" i="2" s="1"/>
  <c r="J165" i="2" s="1"/>
  <c r="R181" i="2"/>
  <c r="T181" i="2" s="1"/>
  <c r="J181" i="2" s="1"/>
  <c r="R507" i="2"/>
  <c r="I507" i="2"/>
  <c r="R24" i="2"/>
  <c r="T24" i="2" s="1"/>
  <c r="J24" i="2" s="1"/>
  <c r="I24" i="2"/>
  <c r="R206" i="2"/>
  <c r="T206" i="2" s="1"/>
  <c r="J206" i="2" s="1"/>
  <c r="I206" i="2"/>
  <c r="R222" i="2"/>
  <c r="T222" i="2" s="1"/>
  <c r="J222" i="2" s="1"/>
  <c r="R527" i="2"/>
  <c r="T527" i="2" s="1"/>
  <c r="J527" i="2" s="1"/>
  <c r="R25" i="2"/>
  <c r="T25" i="2" s="1"/>
  <c r="J25" i="2" s="1"/>
  <c r="I25" i="2"/>
  <c r="R64" i="2"/>
  <c r="T64" i="2" s="1"/>
  <c r="J64" i="2" s="1"/>
  <c r="R69" i="2"/>
  <c r="T69" i="2" s="1"/>
  <c r="J69" i="2" s="1"/>
  <c r="I69" i="2"/>
  <c r="R79" i="2"/>
  <c r="T79" i="2" s="1"/>
  <c r="J79" i="2" s="1"/>
  <c r="R104" i="2"/>
  <c r="T104" i="2" s="1"/>
  <c r="J104" i="2" s="1"/>
  <c r="R109" i="2"/>
  <c r="T109" i="2" s="1"/>
  <c r="J109" i="2" s="1"/>
  <c r="R135" i="2"/>
  <c r="T135" i="2" s="1"/>
  <c r="J135" i="2" s="1"/>
  <c r="R168" i="2"/>
  <c r="T168" i="2" s="1"/>
  <c r="J168" i="2" s="1"/>
  <c r="R209" i="2"/>
  <c r="T209" i="2" s="1"/>
  <c r="J209" i="2" s="1"/>
  <c r="I209" i="2"/>
  <c r="R306" i="2"/>
  <c r="T306" i="2" s="1"/>
  <c r="J306" i="2" s="1"/>
  <c r="I306" i="2"/>
  <c r="I412" i="2"/>
  <c r="R412" i="2"/>
  <c r="T412" i="2" s="1"/>
  <c r="J412" i="2" s="1"/>
  <c r="I510" i="2"/>
  <c r="R510" i="2"/>
  <c r="T510" i="2" s="1"/>
  <c r="J510" i="2" s="1"/>
  <c r="R543" i="2"/>
  <c r="T543" i="2" s="1"/>
  <c r="J543" i="2" s="1"/>
  <c r="I543" i="2"/>
  <c r="I579" i="2"/>
  <c r="R579" i="2"/>
  <c r="T579" i="2" s="1"/>
  <c r="J579" i="2" s="1"/>
  <c r="R121" i="2"/>
  <c r="T121" i="2" s="1"/>
  <c r="J121" i="2" s="1"/>
  <c r="R163" i="2"/>
  <c r="T163" i="2" s="1"/>
  <c r="J163" i="2" s="1"/>
  <c r="I163" i="2"/>
  <c r="R238" i="2"/>
  <c r="T238" i="2" s="1"/>
  <c r="J238" i="2" s="1"/>
  <c r="R265" i="2"/>
  <c r="T265" i="2" s="1"/>
  <c r="J265" i="2" s="1"/>
  <c r="R278" i="2"/>
  <c r="T278" i="2" s="1"/>
  <c r="J278" i="2" s="1"/>
  <c r="I278" i="2"/>
  <c r="R283" i="2"/>
  <c r="T283" i="2" s="1"/>
  <c r="J283" i="2" s="1"/>
  <c r="T293" i="2"/>
  <c r="J293" i="2" s="1"/>
  <c r="I293" i="2"/>
  <c r="R396" i="2"/>
  <c r="T396" i="2" s="1"/>
  <c r="J396" i="2" s="1"/>
  <c r="I396" i="2"/>
  <c r="I407" i="2"/>
  <c r="R407" i="2"/>
  <c r="T407" i="2" s="1"/>
  <c r="J407" i="2" s="1"/>
  <c r="R483" i="2"/>
  <c r="T483" i="2" s="1"/>
  <c r="J483" i="2" s="1"/>
  <c r="R525" i="2"/>
  <c r="T525" i="2" s="1"/>
  <c r="J525" i="2" s="1"/>
  <c r="R530" i="2"/>
  <c r="T530" i="2" s="1"/>
  <c r="J530" i="2" s="1"/>
  <c r="R34" i="2"/>
  <c r="I34" i="2"/>
  <c r="D34" i="2" s="1"/>
  <c r="D42" i="2" s="1"/>
  <c r="R62" i="2"/>
  <c r="T62" i="2" s="1"/>
  <c r="J62" i="2" s="1"/>
  <c r="R67" i="2"/>
  <c r="T67" i="2" s="1"/>
  <c r="J67" i="2" s="1"/>
  <c r="R77" i="2"/>
  <c r="T77" i="2" s="1"/>
  <c r="J77" i="2" s="1"/>
  <c r="R91" i="2"/>
  <c r="T91" i="2" s="1"/>
  <c r="J91" i="2" s="1"/>
  <c r="R107" i="2"/>
  <c r="T107" i="2" s="1"/>
  <c r="J107" i="2" s="1"/>
  <c r="I161" i="2"/>
  <c r="R177" i="2"/>
  <c r="T177" i="2" s="1"/>
  <c r="J177" i="2" s="1"/>
  <c r="I177" i="2"/>
  <c r="I182" i="2"/>
  <c r="R182" i="2"/>
  <c r="T182" i="2" s="1"/>
  <c r="J182" i="2" s="1"/>
  <c r="I204" i="2"/>
  <c r="R204" i="2"/>
  <c r="T204" i="2" s="1"/>
  <c r="J204" i="2" s="1"/>
  <c r="R383" i="2"/>
  <c r="T383" i="2" s="1"/>
  <c r="J383" i="2" s="1"/>
  <c r="R499" i="2"/>
  <c r="T499" i="2" s="1"/>
  <c r="J499" i="2" s="1"/>
  <c r="R598" i="2"/>
  <c r="T598" i="2" s="1"/>
  <c r="J598" i="2" s="1"/>
  <c r="I598" i="2"/>
  <c r="R481" i="2"/>
  <c r="I481" i="2"/>
  <c r="R486" i="2"/>
  <c r="T486" i="2" s="1"/>
  <c r="J486" i="2" s="1"/>
  <c r="I609" i="2"/>
  <c r="R609" i="2"/>
  <c r="T609" i="2" s="1"/>
  <c r="J609" i="2" s="1"/>
  <c r="D853" i="2"/>
  <c r="R38" i="2"/>
  <c r="T38" i="2" s="1"/>
  <c r="J38" i="2" s="1"/>
  <c r="I38" i="2"/>
  <c r="R89" i="2"/>
  <c r="I89" i="2"/>
  <c r="D89" i="2" s="1"/>
  <c r="R194" i="2"/>
  <c r="T194" i="2" s="1"/>
  <c r="J194" i="2" s="1"/>
  <c r="I194" i="2"/>
  <c r="R281" i="2"/>
  <c r="T281" i="2" s="1"/>
  <c r="J281" i="2" s="1"/>
  <c r="R307" i="2"/>
  <c r="T307" i="2" s="1"/>
  <c r="J307" i="2" s="1"/>
  <c r="I366" i="2"/>
  <c r="R366" i="2"/>
  <c r="T366" i="2" s="1"/>
  <c r="J366" i="2" s="1"/>
  <c r="R405" i="2"/>
  <c r="I405" i="2" s="1"/>
  <c r="T423" i="2"/>
  <c r="J423" i="2" s="1"/>
  <c r="I423" i="2"/>
  <c r="I406" i="2"/>
  <c r="I508" i="2"/>
  <c r="I523" i="2"/>
  <c r="I542" i="2"/>
  <c r="R684" i="2"/>
  <c r="T684" i="2" s="1"/>
  <c r="J684" i="2" s="1"/>
  <c r="R161" i="2"/>
  <c r="R179" i="2"/>
  <c r="T179" i="2" s="1"/>
  <c r="J179" i="2" s="1"/>
  <c r="I225" i="2"/>
  <c r="R237" i="2"/>
  <c r="T237" i="2" s="1"/>
  <c r="J237" i="2" s="1"/>
  <c r="I282" i="2"/>
  <c r="R311" i="2"/>
  <c r="T311" i="2" s="1"/>
  <c r="J311" i="2" s="1"/>
  <c r="R381" i="2"/>
  <c r="T381" i="2" s="1"/>
  <c r="J381" i="2" s="1"/>
  <c r="I381" i="2"/>
  <c r="I408" i="2"/>
  <c r="I443" i="2"/>
  <c r="R540" i="2"/>
  <c r="T540" i="2" s="1"/>
  <c r="J540" i="2" s="1"/>
  <c r="I608" i="2"/>
  <c r="R639" i="2"/>
  <c r="I639" i="2" s="1"/>
  <c r="R668" i="2"/>
  <c r="R715" i="2"/>
  <c r="T715" i="2" s="1"/>
  <c r="J715" i="2" s="1"/>
  <c r="I715" i="2"/>
  <c r="I410" i="2"/>
  <c r="I469" i="2"/>
  <c r="I493" i="2"/>
  <c r="I500" i="2"/>
  <c r="I567" i="2"/>
  <c r="I584" i="2"/>
  <c r="R586" i="2"/>
  <c r="T586" i="2" s="1"/>
  <c r="J586" i="2" s="1"/>
  <c r="R701" i="2"/>
  <c r="T701" i="2" s="1"/>
  <c r="J701" i="2" s="1"/>
  <c r="I295" i="2"/>
  <c r="I310" i="2"/>
  <c r="I391" i="2"/>
  <c r="I400" i="2" s="1"/>
  <c r="I395" i="2"/>
  <c r="R427" i="2"/>
  <c r="T427" i="2" s="1"/>
  <c r="J427" i="2" s="1"/>
  <c r="I480" i="2"/>
  <c r="R710" i="2"/>
  <c r="T710" i="2" s="1"/>
  <c r="J710" i="2" s="1"/>
  <c r="I710" i="2"/>
  <c r="R337" i="2"/>
  <c r="T337" i="2" s="1"/>
  <c r="J337" i="2" s="1"/>
  <c r="I337" i="2"/>
  <c r="R378" i="2"/>
  <c r="T378" i="2" s="1"/>
  <c r="J378" i="2" s="1"/>
  <c r="R393" i="2"/>
  <c r="T393" i="2" s="1"/>
  <c r="J393" i="2" s="1"/>
  <c r="I393" i="2"/>
  <c r="I495" i="2"/>
  <c r="I512" i="2"/>
  <c r="R512" i="2"/>
  <c r="T512" i="2" s="1"/>
  <c r="J512" i="2" s="1"/>
  <c r="I544" i="2"/>
  <c r="I595" i="2"/>
  <c r="R597" i="2"/>
  <c r="I597" i="2" s="1"/>
  <c r="R611" i="2"/>
  <c r="T611" i="2" s="1"/>
  <c r="J611" i="2" s="1"/>
  <c r="R685" i="2"/>
  <c r="T685" i="2" s="1"/>
  <c r="J685" i="2" s="1"/>
  <c r="I685" i="2"/>
  <c r="I713" i="2"/>
  <c r="R713" i="2"/>
  <c r="T713" i="2" s="1"/>
  <c r="J713" i="2" s="1"/>
  <c r="I380" i="2"/>
  <c r="I382" i="2"/>
  <c r="I440" i="2"/>
  <c r="R640" i="2"/>
  <c r="T640" i="2" s="1"/>
  <c r="J640" i="2" s="1"/>
  <c r="I640" i="2"/>
  <c r="R699" i="2"/>
  <c r="T699" i="2" s="1"/>
  <c r="J699" i="2" s="1"/>
  <c r="I699" i="2"/>
  <c r="I323" i="2"/>
  <c r="R424" i="2"/>
  <c r="T424" i="2" s="1"/>
  <c r="J424" i="2" s="1"/>
  <c r="I424" i="2"/>
  <c r="R442" i="2"/>
  <c r="T442" i="2" s="1"/>
  <c r="J442" i="2" s="1"/>
  <c r="I497" i="2"/>
  <c r="I539" i="2"/>
  <c r="R581" i="2"/>
  <c r="T581" i="2" s="1"/>
  <c r="J581" i="2" s="1"/>
  <c r="R629" i="2"/>
  <c r="T629" i="2" s="1"/>
  <c r="J629" i="2" s="1"/>
  <c r="R683" i="2"/>
  <c r="T683" i="2" s="1"/>
  <c r="J683" i="2" s="1"/>
  <c r="I227" i="2"/>
  <c r="I280" i="2"/>
  <c r="I297" i="2"/>
  <c r="I365" i="2"/>
  <c r="I372" i="2" s="1"/>
  <c r="I384" i="2"/>
  <c r="I397" i="2"/>
  <c r="I428" i="2"/>
  <c r="T467" i="2"/>
  <c r="E467" i="2"/>
  <c r="I509" i="2"/>
  <c r="I585" i="2"/>
  <c r="I614" i="2"/>
  <c r="R614" i="2"/>
  <c r="T614" i="2" s="1"/>
  <c r="J614" i="2" s="1"/>
  <c r="R702" i="2"/>
  <c r="T702" i="2" s="1"/>
  <c r="J702" i="2" s="1"/>
  <c r="I702" i="2"/>
  <c r="I122" i="2"/>
  <c r="I166" i="2"/>
  <c r="I193" i="2"/>
  <c r="I309" i="2"/>
  <c r="R312" i="2"/>
  <c r="T312" i="2" s="1"/>
  <c r="J312" i="2" s="1"/>
  <c r="I312" i="2"/>
  <c r="I377" i="2"/>
  <c r="R484" i="2"/>
  <c r="T484" i="2" s="1"/>
  <c r="J484" i="2" s="1"/>
  <c r="I484" i="2"/>
  <c r="I541" i="2"/>
  <c r="I594" i="2"/>
  <c r="R686" i="2"/>
  <c r="T686" i="2" s="1"/>
  <c r="J686" i="2" s="1"/>
  <c r="I513" i="2"/>
  <c r="R714" i="2"/>
  <c r="T714" i="2" s="1"/>
  <c r="J714" i="2" s="1"/>
  <c r="I479" i="2"/>
  <c r="I494" i="2"/>
  <c r="R528" i="2"/>
  <c r="T528" i="2" s="1"/>
  <c r="J528" i="2" s="1"/>
  <c r="I528" i="2"/>
  <c r="I630" i="2"/>
  <c r="R630" i="2"/>
  <c r="T630" i="2" s="1"/>
  <c r="J630" i="2" s="1"/>
  <c r="R700" i="2"/>
  <c r="T700" i="2" s="1"/>
  <c r="J700" i="2" s="1"/>
  <c r="I394" i="2"/>
  <c r="I398" i="2"/>
  <c r="R496" i="2"/>
  <c r="T496" i="2" s="1"/>
  <c r="J496" i="2" s="1"/>
  <c r="R523" i="2"/>
  <c r="R538" i="2"/>
  <c r="I538" i="2" s="1"/>
  <c r="R695" i="2"/>
  <c r="T695" i="2" s="1"/>
  <c r="J695" i="2" s="1"/>
  <c r="R709" i="2"/>
  <c r="I709" i="2" s="1"/>
  <c r="R612" i="2"/>
  <c r="T612" i="2" s="1"/>
  <c r="J612" i="2" s="1"/>
  <c r="I612" i="2"/>
  <c r="R642" i="2"/>
  <c r="T642" i="2" s="1"/>
  <c r="J642" i="2" s="1"/>
  <c r="I669" i="2"/>
  <c r="E669" i="2" s="1"/>
  <c r="R682" i="2"/>
  <c r="T682" i="2" s="1"/>
  <c r="J682" i="2" s="1"/>
  <c r="R712" i="2"/>
  <c r="T712" i="2" s="1"/>
  <c r="J712" i="2" s="1"/>
  <c r="R610" i="2"/>
  <c r="T610" i="2" s="1"/>
  <c r="J610" i="2" s="1"/>
  <c r="R627" i="2"/>
  <c r="T627" i="2" s="1"/>
  <c r="J627" i="2" s="1"/>
  <c r="I627" i="2"/>
  <c r="R645" i="2"/>
  <c r="T645" i="2" s="1"/>
  <c r="J645" i="2" s="1"/>
  <c r="I645" i="2"/>
  <c r="R696" i="2"/>
  <c r="T696" i="2" s="1"/>
  <c r="J696" i="2" s="1"/>
  <c r="R625" i="2"/>
  <c r="I625" i="2" s="1"/>
  <c r="R632" i="2"/>
  <c r="T632" i="2" s="1"/>
  <c r="J632" i="2" s="1"/>
  <c r="I632" i="2"/>
  <c r="I643" i="2"/>
  <c r="R643" i="2"/>
  <c r="T643" i="2" s="1"/>
  <c r="J643" i="2" s="1"/>
  <c r="R688" i="2"/>
  <c r="T688" i="2" s="1"/>
  <c r="J688" i="2" s="1"/>
  <c r="R716" i="2"/>
  <c r="T716" i="2" s="1"/>
  <c r="J716" i="2" s="1"/>
  <c r="I716" i="2"/>
  <c r="R628" i="2"/>
  <c r="T628" i="2" s="1"/>
  <c r="J628" i="2" s="1"/>
  <c r="R646" i="2"/>
  <c r="T646" i="2" s="1"/>
  <c r="J646" i="2" s="1"/>
  <c r="I646" i="2"/>
  <c r="R697" i="2"/>
  <c r="T697" i="2" s="1"/>
  <c r="J697" i="2" s="1"/>
  <c r="I697" i="2"/>
  <c r="I326" i="2"/>
  <c r="I379" i="2"/>
  <c r="I425" i="2"/>
  <c r="I482" i="2"/>
  <c r="I526" i="2"/>
  <c r="R600" i="2"/>
  <c r="T600" i="2" s="1"/>
  <c r="J600" i="2" s="1"/>
  <c r="R626" i="2"/>
  <c r="T626" i="2" s="1"/>
  <c r="J626" i="2" s="1"/>
  <c r="I626" i="2"/>
  <c r="I631" i="2"/>
  <c r="R631" i="2"/>
  <c r="T631" i="2" s="1"/>
  <c r="J631" i="2" s="1"/>
  <c r="R644" i="2"/>
  <c r="T644" i="2" s="1"/>
  <c r="J644" i="2" s="1"/>
  <c r="I644" i="2"/>
  <c r="T669" i="2"/>
  <c r="R698" i="2"/>
  <c r="T698" i="2" s="1"/>
  <c r="J698" i="2" s="1"/>
  <c r="L156" i="2"/>
  <c r="T148" i="2"/>
  <c r="K156" i="2"/>
  <c r="D148" i="2"/>
  <c r="I148" i="2"/>
  <c r="I546" i="2" l="1"/>
  <c r="I414" i="2"/>
  <c r="D332" i="2"/>
  <c r="D330" i="2"/>
  <c r="R156" i="2"/>
  <c r="I628" i="2"/>
  <c r="I696" i="2"/>
  <c r="D669" i="2"/>
  <c r="I496" i="2"/>
  <c r="I714" i="2"/>
  <c r="I581" i="2"/>
  <c r="I540" i="2"/>
  <c r="I684" i="2"/>
  <c r="I77" i="2"/>
  <c r="I135" i="2"/>
  <c r="I311" i="2"/>
  <c r="I23" i="2"/>
  <c r="I28" i="2" s="1"/>
  <c r="I566" i="2"/>
  <c r="T120" i="2"/>
  <c r="I136" i="2"/>
  <c r="I298" i="2"/>
  <c r="I300" i="2" s="1"/>
  <c r="I37" i="2"/>
  <c r="E422" i="2"/>
  <c r="T422" i="2"/>
  <c r="R432" i="2"/>
  <c r="R434" i="2"/>
  <c r="D666" i="2"/>
  <c r="I242" i="2"/>
  <c r="D156" i="2"/>
  <c r="T625" i="2"/>
  <c r="R634" i="2"/>
  <c r="I600" i="2"/>
  <c r="I602" i="2" s="1"/>
  <c r="I427" i="2"/>
  <c r="I307" i="2"/>
  <c r="I483" i="2"/>
  <c r="I488" i="2" s="1"/>
  <c r="I265" i="2"/>
  <c r="I272" i="2" s="1"/>
  <c r="I109" i="2"/>
  <c r="I527" i="2"/>
  <c r="I181" i="2"/>
  <c r="I429" i="2"/>
  <c r="T20" i="2"/>
  <c r="J20" i="2" s="1"/>
  <c r="R28" i="2"/>
  <c r="I257" i="2"/>
  <c r="I434" i="2"/>
  <c r="K476" i="2"/>
  <c r="R464" i="2"/>
  <c r="I464" i="2"/>
  <c r="K474" i="2"/>
  <c r="T253" i="2"/>
  <c r="R271" i="2"/>
  <c r="T271" i="2" s="1"/>
  <c r="J271" i="2" s="1"/>
  <c r="I271" i="2"/>
  <c r="K272" i="2"/>
  <c r="K417" i="2"/>
  <c r="T146" i="2"/>
  <c r="E146" i="2"/>
  <c r="T694" i="2"/>
  <c r="R704" i="2"/>
  <c r="T251" i="2"/>
  <c r="E251" i="2"/>
  <c r="T555" i="2"/>
  <c r="I698" i="2"/>
  <c r="I642" i="2"/>
  <c r="I648" i="2" s="1"/>
  <c r="I686" i="2"/>
  <c r="I442" i="2"/>
  <c r="I281" i="2"/>
  <c r="I286" i="2" s="1"/>
  <c r="I486" i="2"/>
  <c r="I67" i="2"/>
  <c r="I238" i="2"/>
  <c r="I104" i="2"/>
  <c r="I112" i="2" s="1"/>
  <c r="I222" i="2"/>
  <c r="I426" i="2"/>
  <c r="I432" i="2" s="1"/>
  <c r="I106" i="2"/>
  <c r="I167" i="2"/>
  <c r="I68" i="2"/>
  <c r="I266" i="2"/>
  <c r="I657" i="2"/>
  <c r="R220" i="2"/>
  <c r="K232" i="2"/>
  <c r="K230" i="2"/>
  <c r="K680" i="2"/>
  <c r="L692" i="2"/>
  <c r="L690" i="2"/>
  <c r="L721" i="2" s="1"/>
  <c r="L722" i="2" s="1"/>
  <c r="I455" i="2"/>
  <c r="I460" i="2" s="1"/>
  <c r="I655" i="2"/>
  <c r="I126" i="2"/>
  <c r="I694" i="2"/>
  <c r="L725" i="2"/>
  <c r="D353" i="2"/>
  <c r="R286" i="2"/>
  <c r="K258" i="2"/>
  <c r="R250" i="2"/>
  <c r="I250" i="2" s="1"/>
  <c r="K112" i="2"/>
  <c r="R111" i="2"/>
  <c r="T111" i="2" s="1"/>
  <c r="J111" i="2" s="1"/>
  <c r="I111" i="2"/>
  <c r="R572" i="2"/>
  <c r="T572" i="2" s="1"/>
  <c r="J572" i="2" s="1"/>
  <c r="T336" i="2"/>
  <c r="R344" i="2"/>
  <c r="J373" i="2"/>
  <c r="D249" i="2"/>
  <c r="K578" i="2"/>
  <c r="L590" i="2"/>
  <c r="L588" i="2"/>
  <c r="R118" i="2"/>
  <c r="I118" i="2"/>
  <c r="D118" i="2" s="1"/>
  <c r="K128" i="2"/>
  <c r="K130" i="2"/>
  <c r="K195" i="2"/>
  <c r="L198" i="2"/>
  <c r="L215" i="2" s="1"/>
  <c r="L216" i="2" s="1"/>
  <c r="L723" i="2" s="1"/>
  <c r="T287" i="2"/>
  <c r="J276" i="2"/>
  <c r="J287" i="2" s="1"/>
  <c r="R355" i="2"/>
  <c r="K360" i="2"/>
  <c r="I62" i="2"/>
  <c r="I314" i="2"/>
  <c r="T249" i="2"/>
  <c r="E249" i="2"/>
  <c r="T235" i="2"/>
  <c r="N725" i="2"/>
  <c r="E132" i="2"/>
  <c r="E142" i="2" s="1"/>
  <c r="D747" i="2"/>
  <c r="D746" i="2"/>
  <c r="D742" i="2"/>
  <c r="D736" i="2"/>
  <c r="D743" i="2"/>
  <c r="D745" i="2"/>
  <c r="D740" i="2"/>
  <c r="D452" i="2"/>
  <c r="D460" i="2" s="1"/>
  <c r="J669" i="2"/>
  <c r="F669" i="2"/>
  <c r="I688" i="2"/>
  <c r="I700" i="2"/>
  <c r="I610" i="2"/>
  <c r="I378" i="2"/>
  <c r="I386" i="2" s="1"/>
  <c r="T481" i="2"/>
  <c r="R488" i="2"/>
  <c r="I79" i="2"/>
  <c r="I409" i="2"/>
  <c r="I90" i="2"/>
  <c r="I237" i="2"/>
  <c r="T305" i="2"/>
  <c r="R314" i="2"/>
  <c r="I180" i="2"/>
  <c r="I184" i="2" s="1"/>
  <c r="I80" i="2"/>
  <c r="T653" i="2"/>
  <c r="I653" i="2"/>
  <c r="D653" i="2" s="1"/>
  <c r="E653" i="2"/>
  <c r="E152" i="2"/>
  <c r="T152" i="2"/>
  <c r="I207" i="2"/>
  <c r="I212" i="2" s="1"/>
  <c r="T667" i="2"/>
  <c r="I667" i="2"/>
  <c r="D667" i="2" s="1"/>
  <c r="I97" i="2"/>
  <c r="I155" i="2"/>
  <c r="I156" i="2" s="1"/>
  <c r="E320" i="2"/>
  <c r="T320" i="2"/>
  <c r="R330" i="2"/>
  <c r="R332" i="2"/>
  <c r="F132" i="2"/>
  <c r="F143" i="2" s="1"/>
  <c r="T143" i="2"/>
  <c r="J132" i="2"/>
  <c r="J143" i="2" s="1"/>
  <c r="R473" i="2"/>
  <c r="T473" i="2" s="1"/>
  <c r="J473" i="2" s="1"/>
  <c r="I473" i="2"/>
  <c r="K240" i="2"/>
  <c r="L244" i="2"/>
  <c r="L317" i="2" s="1"/>
  <c r="L418" i="2" s="1"/>
  <c r="I94" i="2"/>
  <c r="R212" i="2"/>
  <c r="F468" i="2"/>
  <c r="J468" i="2"/>
  <c r="T652" i="2"/>
  <c r="I652" i="2"/>
  <c r="E652" i="2"/>
  <c r="R662" i="2"/>
  <c r="D88" i="2"/>
  <c r="D98" i="2" s="1"/>
  <c r="E465" i="2"/>
  <c r="T465" i="2"/>
  <c r="E149" i="2"/>
  <c r="T149" i="2"/>
  <c r="I330" i="2"/>
  <c r="I332" i="2"/>
  <c r="D564" i="2"/>
  <c r="K576" i="2"/>
  <c r="R564" i="2"/>
  <c r="I564" i="2"/>
  <c r="K574" i="2"/>
  <c r="E492" i="2"/>
  <c r="E502" i="2" s="1"/>
  <c r="D492" i="2"/>
  <c r="D502" i="2" s="1"/>
  <c r="J202" i="2"/>
  <c r="J213" i="2" s="1"/>
  <c r="T213" i="2"/>
  <c r="J151" i="2"/>
  <c r="F151" i="2"/>
  <c r="T147" i="2"/>
  <c r="T157" i="2" s="1"/>
  <c r="E147" i="2"/>
  <c r="E668" i="2"/>
  <c r="T668" i="2"/>
  <c r="I668" i="2"/>
  <c r="D668" i="2" s="1"/>
  <c r="I170" i="2"/>
  <c r="R386" i="2"/>
  <c r="I683" i="2"/>
  <c r="I611" i="2"/>
  <c r="I701" i="2"/>
  <c r="E89" i="2"/>
  <c r="T89" i="2"/>
  <c r="R42" i="2"/>
  <c r="E34" i="2"/>
  <c r="E42" i="2" s="1"/>
  <c r="T34" i="2"/>
  <c r="I121" i="2"/>
  <c r="T294" i="2"/>
  <c r="R300" i="2"/>
  <c r="T175" i="2"/>
  <c r="J175" i="2" s="1"/>
  <c r="R184" i="2"/>
  <c r="E743" i="2"/>
  <c r="E740" i="2"/>
  <c r="E742" i="2"/>
  <c r="I30" i="2"/>
  <c r="D18" i="2"/>
  <c r="I124" i="2"/>
  <c r="T47" i="2"/>
  <c r="I47" i="2"/>
  <c r="E47" i="2" s="1"/>
  <c r="E56" i="2" s="1"/>
  <c r="R56" i="2"/>
  <c r="T88" i="2"/>
  <c r="E88" i="2"/>
  <c r="R98" i="2"/>
  <c r="T354" i="2"/>
  <c r="E354" i="2"/>
  <c r="R60" i="2"/>
  <c r="K70" i="2"/>
  <c r="R502" i="2"/>
  <c r="I205" i="2"/>
  <c r="T461" i="2"/>
  <c r="T709" i="2"/>
  <c r="R718" i="2"/>
  <c r="I42" i="2"/>
  <c r="I179" i="2"/>
  <c r="T119" i="2"/>
  <c r="E119" i="2"/>
  <c r="E30" i="2"/>
  <c r="E28" i="2"/>
  <c r="I712" i="2"/>
  <c r="I718" i="2" s="1"/>
  <c r="I695" i="2"/>
  <c r="I629" i="2"/>
  <c r="I634" i="2" s="1"/>
  <c r="I586" i="2"/>
  <c r="I499" i="2"/>
  <c r="I502" i="2" s="1"/>
  <c r="I107" i="2"/>
  <c r="I530" i="2"/>
  <c r="I283" i="2"/>
  <c r="I168" i="2"/>
  <c r="I64" i="2"/>
  <c r="I76" i="2"/>
  <c r="I84" i="2" s="1"/>
  <c r="I203" i="2"/>
  <c r="I224" i="2"/>
  <c r="I108" i="2"/>
  <c r="I175" i="2"/>
  <c r="T75" i="2"/>
  <c r="R84" i="2"/>
  <c r="J18" i="2"/>
  <c r="F18" i="2"/>
  <c r="F29" i="2" s="1"/>
  <c r="T262" i="2"/>
  <c r="T185" i="2"/>
  <c r="J174" i="2"/>
  <c r="J185" i="2" s="1"/>
  <c r="F352" i="2"/>
  <c r="J352" i="2"/>
  <c r="T387" i="2"/>
  <c r="J376" i="2"/>
  <c r="J387" i="2" s="1"/>
  <c r="K559" i="2"/>
  <c r="L560" i="2"/>
  <c r="L619" i="2" s="1"/>
  <c r="L620" i="2" s="1"/>
  <c r="J492" i="2"/>
  <c r="J503" i="2" s="1"/>
  <c r="T503" i="2"/>
  <c r="F492" i="2"/>
  <c r="F503" i="2" s="1"/>
  <c r="E452" i="2"/>
  <c r="E460" i="2" s="1"/>
  <c r="T639" i="2"/>
  <c r="R648" i="2"/>
  <c r="J188" i="2"/>
  <c r="N723" i="2"/>
  <c r="R460" i="2"/>
  <c r="J461" i="2"/>
  <c r="T538" i="2"/>
  <c r="R546" i="2"/>
  <c r="T597" i="2"/>
  <c r="R602" i="2"/>
  <c r="T405" i="2"/>
  <c r="R414" i="2"/>
  <c r="I516" i="2"/>
  <c r="R616" i="2"/>
  <c r="T606" i="2"/>
  <c r="I606" i="2"/>
  <c r="E606" i="2" s="1"/>
  <c r="R618" i="2"/>
  <c r="I682" i="2"/>
  <c r="T523" i="2"/>
  <c r="R532" i="2"/>
  <c r="F467" i="2"/>
  <c r="J467" i="2"/>
  <c r="T161" i="2"/>
  <c r="R170" i="2"/>
  <c r="I383" i="2"/>
  <c r="I91" i="2"/>
  <c r="I98" i="2" s="1"/>
  <c r="I525" i="2"/>
  <c r="I532" i="2" s="1"/>
  <c r="T507" i="2"/>
  <c r="R516" i="2"/>
  <c r="I120" i="2"/>
  <c r="D120" i="2" s="1"/>
  <c r="T103" i="2"/>
  <c r="R112" i="2"/>
  <c r="I164" i="2"/>
  <c r="F348" i="2"/>
  <c r="J348" i="2"/>
  <c r="I441" i="2"/>
  <c r="I342" i="2"/>
  <c r="I344" i="2" s="1"/>
  <c r="D422" i="2"/>
  <c r="T666" i="2"/>
  <c r="E666" i="2"/>
  <c r="R676" i="2"/>
  <c r="R678" i="2"/>
  <c r="I139" i="2"/>
  <c r="I142" i="2" s="1"/>
  <c r="R436" i="2"/>
  <c r="I436" i="2"/>
  <c r="I446" i="2" s="1"/>
  <c r="K446" i="2"/>
  <c r="K519" i="2" s="1"/>
  <c r="I253" i="2"/>
  <c r="D253" i="2" s="1"/>
  <c r="E151" i="2"/>
  <c r="T392" i="2"/>
  <c r="R400" i="2"/>
  <c r="E148" i="2"/>
  <c r="J148" i="2"/>
  <c r="F148" i="2"/>
  <c r="D128" i="2" l="1"/>
  <c r="D130" i="2"/>
  <c r="E616" i="2"/>
  <c r="E618" i="2"/>
  <c r="I258" i="2"/>
  <c r="D250" i="2"/>
  <c r="D258" i="2" s="1"/>
  <c r="F354" i="2"/>
  <c r="J354" i="2"/>
  <c r="J75" i="2"/>
  <c r="J85" i="2" s="1"/>
  <c r="T85" i="2"/>
  <c r="J709" i="2"/>
  <c r="J719" i="2" s="1"/>
  <c r="T719" i="2"/>
  <c r="R417" i="2"/>
  <c r="I572" i="2"/>
  <c r="I574" i="2" s="1"/>
  <c r="R446" i="2"/>
  <c r="T436" i="2"/>
  <c r="E98" i="2"/>
  <c r="E115" i="2" s="1"/>
  <c r="F320" i="2"/>
  <c r="F331" i="2" s="1"/>
  <c r="J320" i="2"/>
  <c r="J331" i="2" s="1"/>
  <c r="T331" i="2"/>
  <c r="J653" i="2"/>
  <c r="F653" i="2"/>
  <c r="T433" i="2"/>
  <c r="J422" i="2"/>
  <c r="J433" i="2" s="1"/>
  <c r="F422" i="2"/>
  <c r="F433" i="2" s="1"/>
  <c r="J161" i="2"/>
  <c r="J171" i="2" s="1"/>
  <c r="T171" i="2"/>
  <c r="J481" i="2"/>
  <c r="J489" i="2" s="1"/>
  <c r="T489" i="2"/>
  <c r="I474" i="2"/>
  <c r="I519" i="2" s="1"/>
  <c r="I476" i="2"/>
  <c r="I704" i="2"/>
  <c r="F88" i="2"/>
  <c r="J88" i="2"/>
  <c r="J99" i="2" s="1"/>
  <c r="T99" i="2"/>
  <c r="F149" i="2"/>
  <c r="J149" i="2"/>
  <c r="E330" i="2"/>
  <c r="E332" i="2"/>
  <c r="F146" i="2"/>
  <c r="F157" i="2" s="1"/>
  <c r="J146" i="2"/>
  <c r="J157" i="2" s="1"/>
  <c r="E434" i="2"/>
  <c r="E432" i="2"/>
  <c r="J103" i="2"/>
  <c r="J113" i="2" s="1"/>
  <c r="T113" i="2"/>
  <c r="J405" i="2"/>
  <c r="J415" i="2" s="1"/>
  <c r="T415" i="2"/>
  <c r="J639" i="2"/>
  <c r="J649" i="2" s="1"/>
  <c r="T649" i="2"/>
  <c r="E355" i="2"/>
  <c r="R360" i="2"/>
  <c r="T355" i="2"/>
  <c r="E156" i="2"/>
  <c r="J523" i="2"/>
  <c r="J533" i="2" s="1"/>
  <c r="T533" i="2"/>
  <c r="K115" i="2"/>
  <c r="F465" i="2"/>
  <c r="J465" i="2"/>
  <c r="I355" i="2"/>
  <c r="K590" i="2"/>
  <c r="K725" i="2" s="1"/>
  <c r="K588" i="2"/>
  <c r="R578" i="2"/>
  <c r="J597" i="2"/>
  <c r="J603" i="2" s="1"/>
  <c r="T603" i="2"/>
  <c r="T60" i="2"/>
  <c r="R70" i="2"/>
  <c r="R115" i="2" s="1"/>
  <c r="J305" i="2"/>
  <c r="J315" i="2" s="1"/>
  <c r="T315" i="2"/>
  <c r="J507" i="2"/>
  <c r="J517" i="2" s="1"/>
  <c r="T517" i="2"/>
  <c r="J262" i="2"/>
  <c r="J273" i="2" s="1"/>
  <c r="T273" i="2"/>
  <c r="I60" i="2"/>
  <c r="I70" i="2" s="1"/>
  <c r="J294" i="2"/>
  <c r="J301" i="2" s="1"/>
  <c r="T301" i="2"/>
  <c r="D215" i="2"/>
  <c r="T250" i="2"/>
  <c r="E250" i="2"/>
  <c r="J625" i="2"/>
  <c r="J635" i="2" s="1"/>
  <c r="T635" i="2"/>
  <c r="F666" i="2"/>
  <c r="F677" i="2" s="1"/>
  <c r="J666" i="2"/>
  <c r="T677" i="2"/>
  <c r="J47" i="2"/>
  <c r="J57" i="2" s="1"/>
  <c r="F47" i="2"/>
  <c r="F57" i="2" s="1"/>
  <c r="T57" i="2"/>
  <c r="F667" i="2"/>
  <c r="J667" i="2"/>
  <c r="J555" i="2"/>
  <c r="D434" i="2"/>
  <c r="D432" i="2"/>
  <c r="J538" i="2"/>
  <c r="J547" i="2" s="1"/>
  <c r="T547" i="2"/>
  <c r="R272" i="2"/>
  <c r="E667" i="2"/>
  <c r="J235" i="2"/>
  <c r="R680" i="2"/>
  <c r="K692" i="2"/>
  <c r="I680" i="2"/>
  <c r="K690" i="2"/>
  <c r="K721" i="2" s="1"/>
  <c r="K722" i="2" s="1"/>
  <c r="E253" i="2"/>
  <c r="J392" i="2"/>
  <c r="J401" i="2" s="1"/>
  <c r="T401" i="2"/>
  <c r="D30" i="2"/>
  <c r="D28" i="2"/>
  <c r="D115" i="2" s="1"/>
  <c r="J668" i="2"/>
  <c r="F668" i="2"/>
  <c r="R258" i="2"/>
  <c r="D678" i="2"/>
  <c r="D676" i="2"/>
  <c r="I616" i="2"/>
  <c r="E748" i="2" s="1"/>
  <c r="I618" i="2"/>
  <c r="D606" i="2"/>
  <c r="T29" i="2"/>
  <c r="R358" i="2"/>
  <c r="R576" i="2"/>
  <c r="T564" i="2"/>
  <c r="E564" i="2"/>
  <c r="R574" i="2"/>
  <c r="E662" i="2"/>
  <c r="J152" i="2"/>
  <c r="F152" i="2"/>
  <c r="E258" i="2"/>
  <c r="D464" i="2"/>
  <c r="I678" i="2"/>
  <c r="E120" i="2"/>
  <c r="E678" i="2"/>
  <c r="E676" i="2"/>
  <c r="I56" i="2"/>
  <c r="I115" i="2" s="1"/>
  <c r="D47" i="2"/>
  <c r="D56" i="2" s="1"/>
  <c r="R240" i="2"/>
  <c r="I240" i="2"/>
  <c r="I244" i="2" s="1"/>
  <c r="E737" i="2" s="1"/>
  <c r="K244" i="2"/>
  <c r="K317" i="2" s="1"/>
  <c r="K418" i="2" s="1"/>
  <c r="J119" i="2"/>
  <c r="F119" i="2"/>
  <c r="F34" i="2"/>
  <c r="F43" i="2" s="1"/>
  <c r="J34" i="2"/>
  <c r="J43" i="2" s="1"/>
  <c r="T43" i="2"/>
  <c r="E747" i="2"/>
  <c r="I576" i="2"/>
  <c r="R195" i="2"/>
  <c r="K198" i="2"/>
  <c r="K215" i="2" s="1"/>
  <c r="K216" i="2" s="1"/>
  <c r="I195" i="2"/>
  <c r="I198" i="2" s="1"/>
  <c r="J253" i="2"/>
  <c r="F253" i="2"/>
  <c r="J120" i="2"/>
  <c r="F120" i="2"/>
  <c r="T359" i="2"/>
  <c r="F606" i="2"/>
  <c r="F617" i="2" s="1"/>
  <c r="T617" i="2"/>
  <c r="J606" i="2"/>
  <c r="J617" i="2" s="1"/>
  <c r="I559" i="2"/>
  <c r="I560" i="2" s="1"/>
  <c r="R559" i="2"/>
  <c r="K560" i="2"/>
  <c r="K619" i="2" s="1"/>
  <c r="K620" i="2" s="1"/>
  <c r="J29" i="2"/>
  <c r="D652" i="2"/>
  <c r="D662" i="2" s="1"/>
  <c r="I662" i="2"/>
  <c r="T259" i="2"/>
  <c r="J249" i="2"/>
  <c r="F249" i="2"/>
  <c r="J336" i="2"/>
  <c r="J345" i="2" s="1"/>
  <c r="T345" i="2"/>
  <c r="F251" i="2"/>
  <c r="J251" i="2"/>
  <c r="I676" i="2"/>
  <c r="J89" i="2"/>
  <c r="F89" i="2"/>
  <c r="D574" i="2"/>
  <c r="D576" i="2"/>
  <c r="T663" i="2"/>
  <c r="J652" i="2"/>
  <c r="J663" i="2" s="1"/>
  <c r="F652" i="2"/>
  <c r="I130" i="2"/>
  <c r="I128" i="2"/>
  <c r="I215" i="2" s="1"/>
  <c r="I216" i="2" s="1"/>
  <c r="T220" i="2"/>
  <c r="R232" i="2"/>
  <c r="R230" i="2"/>
  <c r="J147" i="2"/>
  <c r="F147" i="2"/>
  <c r="T118" i="2"/>
  <c r="R130" i="2"/>
  <c r="E118" i="2"/>
  <c r="R128" i="2"/>
  <c r="I220" i="2"/>
  <c r="T705" i="2"/>
  <c r="J694" i="2"/>
  <c r="J705" i="2" s="1"/>
  <c r="R476" i="2"/>
  <c r="E464" i="2"/>
  <c r="R474" i="2"/>
  <c r="R519" i="2" s="1"/>
  <c r="T464" i="2"/>
  <c r="I721" i="2" l="1"/>
  <c r="I722" i="2" s="1"/>
  <c r="F215" i="2"/>
  <c r="T475" i="2"/>
  <c r="F464" i="2"/>
  <c r="F475" i="2" s="1"/>
  <c r="J464" i="2"/>
  <c r="J475" i="2" s="1"/>
  <c r="J60" i="2"/>
  <c r="J71" i="2" s="1"/>
  <c r="T71" i="2"/>
  <c r="E474" i="2"/>
  <c r="E476" i="2"/>
  <c r="F99" i="2"/>
  <c r="F115" i="2" s="1"/>
  <c r="D474" i="2"/>
  <c r="D476" i="2"/>
  <c r="D616" i="2"/>
  <c r="D618" i="2"/>
  <c r="E519" i="2"/>
  <c r="T575" i="2"/>
  <c r="F564" i="2"/>
  <c r="F575" i="2" s="1"/>
  <c r="J564" i="2"/>
  <c r="J575" i="2" s="1"/>
  <c r="J519" i="2"/>
  <c r="T115" i="2"/>
  <c r="T231" i="2"/>
  <c r="F220" i="2"/>
  <c r="F231" i="2" s="1"/>
  <c r="J220" i="2"/>
  <c r="J231" i="2" s="1"/>
  <c r="J677" i="2"/>
  <c r="T417" i="2"/>
  <c r="I232" i="2"/>
  <c r="I230" i="2"/>
  <c r="I317" i="2" s="1"/>
  <c r="D220" i="2"/>
  <c r="E220" i="2"/>
  <c r="J115" i="2"/>
  <c r="K723" i="2"/>
  <c r="D519" i="2"/>
  <c r="T578" i="2"/>
  <c r="R590" i="2"/>
  <c r="R725" i="2" s="1"/>
  <c r="R588" i="2"/>
  <c r="E578" i="2"/>
  <c r="J355" i="2"/>
  <c r="J359" i="2" s="1"/>
  <c r="F355" i="2"/>
  <c r="F359" i="2" s="1"/>
  <c r="F417" i="2" s="1"/>
  <c r="J417" i="2"/>
  <c r="E734" i="2"/>
  <c r="E128" i="2"/>
  <c r="E215" i="2" s="1"/>
  <c r="E216" i="2" s="1"/>
  <c r="E130" i="2"/>
  <c r="T559" i="2"/>
  <c r="R560" i="2"/>
  <c r="R619" i="2" s="1"/>
  <c r="R620" i="2" s="1"/>
  <c r="T195" i="2"/>
  <c r="R198" i="2"/>
  <c r="R215" i="2" s="1"/>
  <c r="R216" i="2" s="1"/>
  <c r="R723" i="2" s="1"/>
  <c r="T240" i="2"/>
  <c r="R244" i="2"/>
  <c r="R317" i="2" s="1"/>
  <c r="R418" i="2" s="1"/>
  <c r="I578" i="2"/>
  <c r="E360" i="2"/>
  <c r="E358" i="2"/>
  <c r="E417" i="2" s="1"/>
  <c r="I692" i="2"/>
  <c r="I690" i="2"/>
  <c r="E745" i="2"/>
  <c r="R692" i="2"/>
  <c r="T680" i="2"/>
  <c r="E680" i="2"/>
  <c r="R690" i="2"/>
  <c r="R721" i="2" s="1"/>
  <c r="R722" i="2" s="1"/>
  <c r="T129" i="2"/>
  <c r="J118" i="2"/>
  <c r="J129" i="2" s="1"/>
  <c r="F118" i="2"/>
  <c r="F129" i="2" s="1"/>
  <c r="F663" i="2"/>
  <c r="F259" i="2"/>
  <c r="D680" i="2"/>
  <c r="F250" i="2"/>
  <c r="J250" i="2"/>
  <c r="J259" i="2" s="1"/>
  <c r="I360" i="2"/>
  <c r="I358" i="2"/>
  <c r="I417" i="2" s="1"/>
  <c r="I418" i="2" s="1"/>
  <c r="D355" i="2"/>
  <c r="T447" i="2"/>
  <c r="T519" i="2" s="1"/>
  <c r="J436" i="2"/>
  <c r="J447" i="2" s="1"/>
  <c r="F519" i="2"/>
  <c r="E576" i="2"/>
  <c r="E574" i="2"/>
  <c r="D216" i="2"/>
  <c r="J559" i="2" l="1"/>
  <c r="J561" i="2" s="1"/>
  <c r="T561" i="2"/>
  <c r="E232" i="2"/>
  <c r="E725" i="2" s="1"/>
  <c r="E230" i="2"/>
  <c r="E317" i="2" s="1"/>
  <c r="E418" i="2" s="1"/>
  <c r="F721" i="2"/>
  <c r="F722" i="2" s="1"/>
  <c r="D232" i="2"/>
  <c r="D230" i="2"/>
  <c r="D317" i="2" s="1"/>
  <c r="F216" i="2"/>
  <c r="I590" i="2"/>
  <c r="E736" i="2" s="1"/>
  <c r="F736" i="2" s="1"/>
  <c r="I588" i="2"/>
  <c r="I619" i="2" s="1"/>
  <c r="I620" i="2" s="1"/>
  <c r="E733" i="2" s="1"/>
  <c r="D578" i="2"/>
  <c r="D360" i="2"/>
  <c r="D358" i="2"/>
  <c r="D417" i="2" s="1"/>
  <c r="D418" i="2" s="1"/>
  <c r="E692" i="2"/>
  <c r="E690" i="2"/>
  <c r="E721" i="2" s="1"/>
  <c r="E722" i="2" s="1"/>
  <c r="F680" i="2"/>
  <c r="F691" i="2" s="1"/>
  <c r="T691" i="2"/>
  <c r="T721" i="2" s="1"/>
  <c r="T722" i="2" s="1"/>
  <c r="J680" i="2"/>
  <c r="J691" i="2" s="1"/>
  <c r="J721" i="2" s="1"/>
  <c r="J722" i="2" s="1"/>
  <c r="E590" i="2"/>
  <c r="E588" i="2"/>
  <c r="J240" i="2"/>
  <c r="J245" i="2" s="1"/>
  <c r="J317" i="2" s="1"/>
  <c r="J418" i="2" s="1"/>
  <c r="T245" i="2"/>
  <c r="E619" i="2"/>
  <c r="E620" i="2" s="1"/>
  <c r="F745" i="2"/>
  <c r="J195" i="2"/>
  <c r="J199" i="2" s="1"/>
  <c r="J215" i="2" s="1"/>
  <c r="J216" i="2" s="1"/>
  <c r="T199" i="2"/>
  <c r="T215" i="2" s="1"/>
  <c r="T216" i="2" s="1"/>
  <c r="F578" i="2"/>
  <c r="F589" i="2" s="1"/>
  <c r="F619" i="2" s="1"/>
  <c r="F620" i="2" s="1"/>
  <c r="J578" i="2"/>
  <c r="J589" i="2" s="1"/>
  <c r="T589" i="2"/>
  <c r="F317" i="2"/>
  <c r="F418" i="2" s="1"/>
  <c r="D690" i="2"/>
  <c r="D721" i="2" s="1"/>
  <c r="D722" i="2" s="1"/>
  <c r="D692" i="2"/>
  <c r="T317" i="2"/>
  <c r="T418" i="2" s="1"/>
  <c r="F748" i="2" l="1"/>
  <c r="F743" i="2"/>
  <c r="F746" i="2"/>
  <c r="F740" i="2"/>
  <c r="F747" i="2"/>
  <c r="F742" i="2"/>
  <c r="F737" i="2"/>
  <c r="F734" i="2"/>
  <c r="T724" i="2"/>
  <c r="E723" i="2"/>
  <c r="E738" i="2"/>
  <c r="F738" i="2" s="1"/>
  <c r="J724" i="2"/>
  <c r="C738" i="2"/>
  <c r="D738" i="2" s="1"/>
  <c r="F724" i="2"/>
  <c r="T619" i="2"/>
  <c r="T620" i="2" s="1"/>
  <c r="D590" i="2"/>
  <c r="D588" i="2"/>
  <c r="D619" i="2" s="1"/>
  <c r="D620" i="2" s="1"/>
  <c r="J619" i="2"/>
  <c r="J620" i="2" s="1"/>
  <c r="I725" i="2"/>
  <c r="D723" i="2"/>
  <c r="C734" i="2"/>
  <c r="D734" i="2" s="1"/>
  <c r="I723" i="2"/>
  <c r="D725" i="2"/>
</calcChain>
</file>

<file path=xl/sharedStrings.xml><?xml version="1.0" encoding="utf-8"?>
<sst xmlns="http://schemas.openxmlformats.org/spreadsheetml/2006/main" count="2729" uniqueCount="273">
  <si>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</si>
  <si>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</si>
  <si>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</si>
  <si>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</si>
  <si>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</si>
  <si>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</si>
  <si>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</si>
  <si>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</si>
  <si>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</si>
  <si>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</si>
  <si>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</si>
  <si>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</si>
  <si>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</si>
  <si>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</si>
  <si>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</si>
  <si>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</si>
  <si>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</si>
  <si>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</si>
  <si>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</si>
  <si>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</si>
  <si>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</si>
  <si>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</si>
  <si>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</si>
  <si>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</si>
  <si>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</si>
  <si>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</si>
  <si>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</si>
  <si>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</si>
  <si>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</si>
  <si>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</si>
  <si>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</si>
  <si>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</si>
  <si>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</si>
  <si>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</si>
  <si>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</si>
  <si>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</si>
  <si>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</si>
  <si>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t>inne (konsultacje)</t>
  </si>
  <si>
    <t>Szacunkowy udział (%) przedmiotu w obszarze:</t>
  </si>
  <si>
    <t>w tym:</t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</si>
  <si>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</si>
  <si>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</si>
  <si>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</si>
  <si>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</si>
  <si>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</si>
  <si>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</si>
  <si>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</si>
  <si>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</si>
  <si>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</si>
  <si>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</si>
  <si>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</si>
  <si>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</si>
  <si>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</si>
  <si>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</si>
  <si>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</si>
  <si>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</si>
  <si>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</si>
  <si>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</si>
  <si>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</si>
  <si>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</si>
  <si>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</si>
  <si>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</si>
  <si>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</si>
  <si>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</si>
  <si>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</si>
  <si>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</si>
  <si>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</si>
  <si>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</si>
  <si>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</si>
  <si>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</si>
  <si>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</si>
  <si>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</si>
  <si>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</si>
  <si>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</si>
  <si>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</si>
  <si>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</si>
  <si>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</si>
  <si>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</si>
  <si>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</si>
  <si>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</si>
  <si>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</si>
  <si>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</si>
  <si>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</si>
  <si>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</si>
  <si>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</si>
  <si>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</si>
  <si>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</si>
  <si>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</si>
  <si>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</si>
  <si>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</si>
  <si>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</si>
  <si>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</si>
  <si>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</si>
  <si>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</si>
  <si>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</si>
  <si>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</si>
  <si>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</si>
  <si>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</si>
  <si>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</si>
  <si>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</si>
  <si>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</si>
  <si>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</si>
  <si>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</si>
  <si>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</si>
  <si>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</si>
  <si>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</si>
  <si>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</si>
  <si>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</si>
  <si>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</si>
  <si>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</si>
  <si>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</si>
  <si>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</si>
  <si>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</si>
  <si>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</si>
  <si>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</si>
  <si>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</si>
  <si>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</si>
  <si>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</si>
  <si>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</si>
  <si>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</si>
  <si>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</si>
  <si>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</si>
  <si>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</si>
  <si>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</si>
  <si>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</si>
  <si>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</si>
  <si>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</si>
  <si>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</si>
  <si>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</si>
  <si>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</si>
  <si>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</si>
  <si>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</si>
  <si>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</si>
  <si>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</si>
  <si>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</si>
  <si>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</si>
  <si>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</si>
  <si>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</si>
  <si>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</si>
  <si>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</si>
  <si>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</si>
  <si>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</si>
  <si>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</si>
  <si>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</si>
  <si>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pozostałe (laboratoryjne, terenowe, praktyczne itp.)</t>
  </si>
  <si>
    <r>
      <t xml:space="preserve">Forma zaliczenia: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aliczenie,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gzamin, </t>
    </r>
    <r>
      <rPr>
        <b/>
        <sz val="11"/>
        <color theme="1"/>
        <rFont val="Calibri"/>
        <family val="2"/>
        <charset val="238"/>
        <scheme val="minor"/>
      </rPr>
      <t>Z/O</t>
    </r>
    <r>
      <rPr>
        <sz val="11"/>
        <color theme="1"/>
        <rFont val="Calibri"/>
        <family val="2"/>
        <charset val="238"/>
        <scheme val="minor"/>
      </rPr>
      <t xml:space="preserve"> zaliczenie na ocenę</t>
    </r>
  </si>
  <si>
    <r>
      <rPr>
        <sz val="11"/>
        <color theme="1"/>
        <rFont val="Calibri"/>
        <family val="2"/>
        <charset val="238"/>
        <scheme val="minor"/>
      </rPr>
      <t>Status przedmiotu</t>
    </r>
    <r>
      <rPr>
        <sz val="11"/>
        <color theme="1"/>
        <rFont val="Calibri"/>
        <family val="2"/>
        <charset val="238"/>
        <scheme val="minor"/>
      </rPr>
      <t>: O</t>
    </r>
    <r>
      <rPr>
        <sz val="11"/>
        <color theme="1"/>
        <rFont val="Calibri"/>
        <family val="2"/>
        <charset val="238"/>
        <scheme val="minor"/>
      </rPr>
      <t xml:space="preserve">bligatoryjny lub </t>
    </r>
    <r>
      <rPr>
        <sz val="11"/>
        <color theme="1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>akultatywny</t>
    </r>
  </si>
  <si>
    <r>
      <t>Ogółem</t>
    </r>
    <r>
      <rPr>
        <sz val="6"/>
        <color theme="1"/>
        <rFont val="Calibri"/>
        <family val="2"/>
        <charset val="238"/>
        <scheme val="minor"/>
      </rPr>
      <t xml:space="preserve"> 
 (z bezpośrednim udziałem nauczyciela akademickiego + samodzielna praca studenta)</t>
    </r>
  </si>
  <si>
    <r>
      <t>Ogółem zajęcia praktyczne</t>
    </r>
    <r>
      <rPr>
        <sz val="6"/>
        <color theme="1"/>
        <rFont val="Calibri"/>
        <family val="2"/>
        <charset val="238"/>
        <scheme val="minor"/>
      </rPr>
      <t xml:space="preserve"> (z bezpośrednim udziałem nauczyciela akademickiego + samodzielna praca studenta)</t>
    </r>
  </si>
  <si>
    <r>
      <t>Liczba pkt ECTS/ godz.dyd. (</t>
    </r>
    <r>
      <rPr>
        <b/>
        <sz val="11"/>
        <color theme="1"/>
        <rFont val="Calibri"/>
        <family val="2"/>
        <charset val="238"/>
        <scheme val="minor"/>
      </rPr>
      <t>ogółem</t>
    </r>
    <r>
      <rPr>
        <sz val="11"/>
        <color theme="1"/>
        <rFont val="Calibri"/>
        <family val="2"/>
        <charset val="238"/>
        <scheme val="minor"/>
      </rPr>
      <t>)</t>
    </r>
  </si>
  <si>
    <r>
      <t>Liczba pkt ECTS/ godz.dyd. (</t>
    </r>
    <r>
      <rPr>
        <b/>
        <sz val="11"/>
        <color theme="1"/>
        <rFont val="Calibri"/>
        <family val="2"/>
        <charset val="238"/>
        <scheme val="minor"/>
      </rPr>
      <t>zajęcia praktyczne</t>
    </r>
    <r>
      <rPr>
        <sz val="11"/>
        <color theme="1"/>
        <rFont val="Calibri"/>
        <family val="2"/>
        <charset val="238"/>
        <scheme val="minor"/>
      </rPr>
      <t>)</t>
    </r>
  </si>
  <si>
    <r>
      <t>Liczba pkt ECTS/ godz.dyd. (</t>
    </r>
    <r>
      <rPr>
        <b/>
        <sz val="11"/>
        <color theme="1"/>
        <rFont val="Calibri"/>
        <family val="2"/>
        <charset val="238"/>
        <scheme val="minor"/>
      </rPr>
      <t>przedmioty fakultatywne</t>
    </r>
    <r>
      <rPr>
        <sz val="11"/>
        <color theme="1"/>
        <rFont val="Calibri"/>
        <family val="2"/>
        <charset val="238"/>
        <scheme val="minor"/>
      </rPr>
      <t>)</t>
    </r>
  </si>
  <si>
    <t>Chemia</t>
  </si>
  <si>
    <t>Analiza chemiczna</t>
  </si>
  <si>
    <t>Chemia stosowana</t>
  </si>
  <si>
    <t>nauk ścisłych</t>
  </si>
  <si>
    <t>Etykieta 2000S1-ETYKIETA</t>
  </si>
  <si>
    <t xml:space="preserve">Język obcy I 37-00-30-I </t>
  </si>
  <si>
    <t>Ergonomia 2000SX-MK-ERGON</t>
  </si>
  <si>
    <t>Ochrona własności intelektualnej 2000SX-MK-OWI</t>
  </si>
  <si>
    <t>Informacja patentowa 2000SX-IPAT</t>
  </si>
  <si>
    <t>Język obcy II 37-00-30-II</t>
  </si>
  <si>
    <t>Język obcy III 37-00-30-III</t>
  </si>
  <si>
    <t>Wychowanie fizyczne 38-00-S1-WF</t>
  </si>
  <si>
    <t>Język obcy IV 37-00-30-IV</t>
  </si>
  <si>
    <t>IV</t>
  </si>
  <si>
    <t>V</t>
  </si>
  <si>
    <t>VII</t>
  </si>
  <si>
    <t>Przedmiot w ramach modułu humanistyczno-społecznego (humanistyczny) 0000SX-MHS30I</t>
  </si>
  <si>
    <t>z 4</t>
  </si>
  <si>
    <t>z 3</t>
  </si>
  <si>
    <t>Przedmiot w ramach modułu humanistyczno-społecznego (społeczny) 0000SX-MHS45I</t>
  </si>
  <si>
    <t>Przedmiot</t>
  </si>
  <si>
    <t>Moduł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</si>
  <si>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color indexed="8"/>
        <rFont val="Calibri"/>
        <family val="2"/>
        <charset val="238"/>
      </rPr>
      <t xml:space="preserve">
Kierunek:</t>
    </r>
    <r>
      <rPr>
        <b/>
        <sz val="10"/>
        <color indexed="8"/>
        <rFont val="Calibri"/>
        <family val="2"/>
        <charset val="238"/>
      </rPr>
      <t xml:space="preserve"> Leśnictwo
</t>
    </r>
    <r>
      <rPr>
        <sz val="10"/>
        <color indexed="8"/>
        <rFont val="Calibri"/>
        <family val="2"/>
        <charset val="238"/>
      </rPr>
      <t xml:space="preserve">Specjalność: </t>
    </r>
    <r>
      <rPr>
        <b/>
        <sz val="10"/>
        <color indexed="8"/>
        <rFont val="Calibri"/>
        <family val="2"/>
        <charset val="238"/>
      </rPr>
      <t>Gospodarka leśna</t>
    </r>
  </si>
  <si>
    <t>Bezpieczeństwo i higiena pracy 2000SX-MK-BHP</t>
  </si>
  <si>
    <t>I</t>
  </si>
  <si>
    <t>II</t>
  </si>
  <si>
    <t>III</t>
  </si>
  <si>
    <t>VI</t>
  </si>
  <si>
    <t>VIII</t>
  </si>
  <si>
    <t>IX</t>
  </si>
  <si>
    <r>
      <t xml:space="preserve">Chemia </t>
    </r>
    <r>
      <rPr>
        <sz val="10"/>
        <color rgb="FF00B050"/>
        <rFont val="Arial"/>
        <family val="2"/>
        <charset val="238"/>
      </rPr>
      <t>2059S1-CHEMIA</t>
    </r>
  </si>
  <si>
    <r>
      <t>Zoologia leśna</t>
    </r>
    <r>
      <rPr>
        <sz val="10"/>
        <color rgb="FF00B050"/>
        <rFont val="Arial"/>
        <family val="2"/>
        <charset val="238"/>
      </rPr>
      <t xml:space="preserve"> 2059S1-ZOOLLES</t>
    </r>
  </si>
  <si>
    <r>
      <t xml:space="preserve">Botanika leśna I </t>
    </r>
    <r>
      <rPr>
        <sz val="10"/>
        <color rgb="FF00B050"/>
        <rFont val="Arial"/>
        <family val="2"/>
        <charset val="238"/>
      </rPr>
      <t>2059S1-BOTLES</t>
    </r>
  </si>
  <si>
    <r>
      <t xml:space="preserve">Matematyka ze statystyką </t>
    </r>
    <r>
      <rPr>
        <sz val="10"/>
        <color rgb="FF00B050"/>
        <rFont val="Arial"/>
        <family val="2"/>
        <charset val="238"/>
      </rPr>
      <t>2059S1-MATZSTAT</t>
    </r>
  </si>
  <si>
    <r>
      <t xml:space="preserve">Propedeutyka leśna </t>
    </r>
    <r>
      <rPr>
        <sz val="10"/>
        <color rgb="FF00B050"/>
        <rFont val="Arial"/>
        <family val="2"/>
        <charset val="238"/>
      </rPr>
      <t>2059S1-PLES</t>
    </r>
  </si>
  <si>
    <r>
      <t xml:space="preserve">Meteorologia i klimatologia </t>
    </r>
    <r>
      <rPr>
        <sz val="10"/>
        <color rgb="FF00B050"/>
        <rFont val="Arial"/>
        <family val="2"/>
        <charset val="238"/>
      </rPr>
      <t>2059S1-METIKL</t>
    </r>
  </si>
  <si>
    <r>
      <t xml:space="preserve">Gleboznawstwo lesne </t>
    </r>
    <r>
      <rPr>
        <sz val="10"/>
        <color rgb="FF00B050"/>
        <rFont val="Arial"/>
        <family val="2"/>
        <charset val="238"/>
      </rPr>
      <t>2059S1-GLEBL</t>
    </r>
  </si>
  <si>
    <t>Technologie informacyjne 2059S1-TECHINF</t>
  </si>
  <si>
    <r>
      <t xml:space="preserve">Fizyka </t>
    </r>
    <r>
      <rPr>
        <sz val="10"/>
        <color rgb="FF00B050"/>
        <rFont val="Arial"/>
        <family val="2"/>
        <charset val="238"/>
      </rPr>
      <t>2059S1-FIZYKA</t>
    </r>
  </si>
  <si>
    <r>
      <t xml:space="preserve">Ekologia </t>
    </r>
    <r>
      <rPr>
        <sz val="10"/>
        <color rgb="FF00B050"/>
        <rFont val="Arial"/>
        <family val="2"/>
        <charset val="238"/>
      </rPr>
      <t>2059S1-EKOLOGIA</t>
    </r>
  </si>
  <si>
    <r>
      <t xml:space="preserve">Dendrologia  </t>
    </r>
    <r>
      <rPr>
        <sz val="10"/>
        <color rgb="FF00B050"/>
        <rFont val="Arial"/>
        <family val="2"/>
        <charset val="238"/>
      </rPr>
      <t>2059S1-DEND</t>
    </r>
  </si>
  <si>
    <r>
      <t xml:space="preserve">Fitosocjologia leśna </t>
    </r>
    <r>
      <rPr>
        <sz val="10"/>
        <color rgb="FF00B050"/>
        <rFont val="Arial"/>
        <family val="2"/>
        <charset val="238"/>
      </rPr>
      <t>2059S1-FITLE</t>
    </r>
  </si>
  <si>
    <r>
      <t xml:space="preserve">Fizjologia roślin drzewiastych </t>
    </r>
    <r>
      <rPr>
        <sz val="10"/>
        <color rgb="FF00B050"/>
        <rFont val="Arial"/>
        <family val="2"/>
        <charset val="238"/>
      </rPr>
      <t>2059S1-FRD</t>
    </r>
  </si>
  <si>
    <r>
      <t xml:space="preserve">Mikrobiologia leśna </t>
    </r>
    <r>
      <rPr>
        <sz val="10"/>
        <color rgb="FF00B050"/>
        <rFont val="Arial"/>
        <family val="2"/>
        <charset val="238"/>
      </rPr>
      <t>2059S1-MIKL</t>
    </r>
  </si>
  <si>
    <r>
      <t xml:space="preserve">Geodezja leśna z geomatyką </t>
    </r>
    <r>
      <rPr>
        <sz val="10"/>
        <color rgb="FF00B050"/>
        <rFont val="Arial"/>
        <family val="2"/>
        <charset val="238"/>
      </rPr>
      <t>2059S1-GLZG</t>
    </r>
  </si>
  <si>
    <r>
      <t xml:space="preserve">Botanika leśna II </t>
    </r>
    <r>
      <rPr>
        <sz val="10"/>
        <color rgb="FF00B050"/>
        <rFont val="Arial"/>
        <family val="2"/>
        <charset val="238"/>
      </rPr>
      <t>2059S1-BOTL</t>
    </r>
  </si>
  <si>
    <r>
      <t>Ekologiczne podstawy hodowli lasu</t>
    </r>
    <r>
      <rPr>
        <sz val="10"/>
        <color rgb="FF00B050"/>
        <rFont val="Arial"/>
        <family val="2"/>
        <charset val="238"/>
      </rPr>
      <t xml:space="preserve"> 2059S1-EPHL</t>
    </r>
  </si>
  <si>
    <r>
      <rPr>
        <sz val="10"/>
        <rFont val="Arial"/>
        <family val="2"/>
        <charset val="238"/>
      </rPr>
      <t>Inżynieria leśna</t>
    </r>
    <r>
      <rPr>
        <sz val="10"/>
        <color rgb="FF00B050"/>
        <rFont val="Arial"/>
        <family val="2"/>
        <charset val="238"/>
      </rPr>
      <t xml:space="preserve"> 2059S1-INLES</t>
    </r>
  </si>
  <si>
    <r>
      <t xml:space="preserve">Nauka o surowcu drzewnym </t>
    </r>
    <r>
      <rPr>
        <sz val="10"/>
        <color rgb="FF00B050"/>
        <rFont val="Arial"/>
        <family val="2"/>
        <charset val="238"/>
      </rPr>
      <t>2059S1-NOSD</t>
    </r>
  </si>
  <si>
    <r>
      <t xml:space="preserve">Dendrometria </t>
    </r>
    <r>
      <rPr>
        <sz val="10"/>
        <color rgb="FF00B050"/>
        <rFont val="Arial"/>
        <family val="2"/>
        <charset val="238"/>
      </rPr>
      <t>2059S1-DENDM</t>
    </r>
  </si>
  <si>
    <r>
      <t xml:space="preserve">Genetyka z biotechnologią </t>
    </r>
    <r>
      <rPr>
        <sz val="10"/>
        <color rgb="FF00B050"/>
        <rFont val="Arial"/>
        <family val="2"/>
        <charset val="238"/>
      </rPr>
      <t>2059S1-GZB</t>
    </r>
  </si>
  <si>
    <r>
      <t xml:space="preserve">Uboczne użytkowanie lasu </t>
    </r>
    <r>
      <rPr>
        <sz val="10"/>
        <color rgb="FF00B050"/>
        <rFont val="Arial"/>
        <family val="2"/>
        <charset val="238"/>
      </rPr>
      <t>2059S1-UUL</t>
    </r>
  </si>
  <si>
    <r>
      <t>Ochrona przyrody</t>
    </r>
    <r>
      <rPr>
        <sz val="10"/>
        <color rgb="FF00B050"/>
        <rFont val="Arial"/>
        <family val="2"/>
        <charset val="238"/>
      </rPr>
      <t xml:space="preserve"> 2059S1-OCHP</t>
    </r>
  </si>
  <si>
    <r>
      <t xml:space="preserve">Społeczna rola lasów </t>
    </r>
    <r>
      <rPr>
        <sz val="10"/>
        <color rgb="FF00B050"/>
        <rFont val="Arial"/>
        <family val="2"/>
        <charset val="238"/>
      </rPr>
      <t>2059S1-SRL</t>
    </r>
  </si>
  <si>
    <r>
      <t xml:space="preserve">Hodowla lasu I </t>
    </r>
    <r>
      <rPr>
        <sz val="10"/>
        <color rgb="FF00B050"/>
        <rFont val="Arial"/>
        <family val="2"/>
        <charset val="238"/>
      </rPr>
      <t>2059S1-HL1</t>
    </r>
  </si>
  <si>
    <r>
      <t xml:space="preserve">Entomologia leśna </t>
    </r>
    <r>
      <rPr>
        <sz val="10"/>
        <color rgb="FF00B050"/>
        <rFont val="Arial"/>
        <family val="2"/>
        <charset val="238"/>
      </rPr>
      <t xml:space="preserve"> 2059S1-ENTL</t>
    </r>
  </si>
  <si>
    <r>
      <t xml:space="preserve">Fitopatologia leśna </t>
    </r>
    <r>
      <rPr>
        <sz val="10"/>
        <color rgb="FF00B050"/>
        <rFont val="Arial"/>
        <family val="2"/>
        <charset val="238"/>
      </rPr>
      <t>2059S1-FITL</t>
    </r>
  </si>
  <si>
    <r>
      <t xml:space="preserve">Łowiectwo </t>
    </r>
    <r>
      <rPr>
        <sz val="10"/>
        <color rgb="FF00B050"/>
        <rFont val="Arial"/>
        <family val="2"/>
        <charset val="238"/>
      </rPr>
      <t>2059S1-LOW</t>
    </r>
  </si>
  <si>
    <r>
      <t xml:space="preserve">Podukcyjność lasu </t>
    </r>
    <r>
      <rPr>
        <sz val="10"/>
        <color rgb="FF00B050"/>
        <rFont val="Arial"/>
        <family val="2"/>
        <charset val="238"/>
      </rPr>
      <t>2059S1-PRODL</t>
    </r>
  </si>
  <si>
    <r>
      <t>Edukacja leśna</t>
    </r>
    <r>
      <rPr>
        <sz val="10"/>
        <color rgb="FF00B050"/>
        <rFont val="Arial"/>
        <family val="2"/>
        <charset val="238"/>
      </rPr>
      <t xml:space="preserve"> 2059S1-EDL</t>
    </r>
  </si>
  <si>
    <r>
      <t xml:space="preserve">Moduł spejalnościowy I </t>
    </r>
    <r>
      <rPr>
        <sz val="10"/>
        <color rgb="FF00B050"/>
        <rFont val="Arial"/>
        <family val="2"/>
        <charset val="238"/>
      </rPr>
      <t>2059S1-MS1</t>
    </r>
  </si>
  <si>
    <r>
      <t xml:space="preserve">Hodowla lasu II </t>
    </r>
    <r>
      <rPr>
        <sz val="10"/>
        <color rgb="FF00B050"/>
        <rFont val="Arial"/>
        <family val="2"/>
        <charset val="238"/>
      </rPr>
      <t>2059S1-HL2</t>
    </r>
  </si>
  <si>
    <r>
      <t xml:space="preserve">Informatyka w leśnictwie </t>
    </r>
    <r>
      <rPr>
        <sz val="10"/>
        <color rgb="FF00B050"/>
        <rFont val="Arial"/>
        <family val="2"/>
        <charset val="238"/>
      </rPr>
      <t>2059S1-IWL</t>
    </r>
  </si>
  <si>
    <r>
      <t xml:space="preserve">Transport leśny </t>
    </r>
    <r>
      <rPr>
        <sz val="10"/>
        <color rgb="FF00B050"/>
        <rFont val="Arial"/>
        <family val="2"/>
        <charset val="238"/>
      </rPr>
      <t>2059S1-TRL</t>
    </r>
  </si>
  <si>
    <r>
      <t xml:space="preserve">Ochrona lasu </t>
    </r>
    <r>
      <rPr>
        <sz val="10"/>
        <color rgb="FF00B050"/>
        <rFont val="Arial"/>
        <family val="2"/>
        <charset val="238"/>
      </rPr>
      <t>2059S1-OCHLAS</t>
    </r>
  </si>
  <si>
    <r>
      <t xml:space="preserve">Rekultywacja leśna </t>
    </r>
    <r>
      <rPr>
        <sz val="10"/>
        <color rgb="FF00B050"/>
        <rFont val="Arial"/>
        <family val="2"/>
        <charset val="238"/>
      </rPr>
      <t>2059S1-REKL</t>
    </r>
  </si>
  <si>
    <r>
      <t xml:space="preserve">Moduł wydziałowy </t>
    </r>
    <r>
      <rPr>
        <sz val="10"/>
        <color rgb="FFFF0000"/>
        <rFont val="Arial"/>
        <family val="2"/>
        <charset val="238"/>
      </rPr>
      <t>2059S1-MOW</t>
    </r>
  </si>
  <si>
    <r>
      <t xml:space="preserve">Moduł specjalnościowy II </t>
    </r>
    <r>
      <rPr>
        <sz val="10"/>
        <color rgb="FF00B050"/>
        <rFont val="Arial"/>
        <family val="2"/>
        <charset val="238"/>
      </rPr>
      <t>2059S1-MS2</t>
    </r>
  </si>
  <si>
    <r>
      <t>Moduł specjalnosciowy III</t>
    </r>
    <r>
      <rPr>
        <sz val="10"/>
        <color rgb="FF00B050"/>
        <rFont val="Arial"/>
        <family val="2"/>
        <charset val="238"/>
      </rPr>
      <t xml:space="preserve"> 2059S1-MS3</t>
    </r>
  </si>
  <si>
    <r>
      <t xml:space="preserve">Moduł specjalnościowy IV </t>
    </r>
    <r>
      <rPr>
        <sz val="10"/>
        <color rgb="FF00B050"/>
        <rFont val="Arial"/>
        <family val="2"/>
        <charset val="238"/>
      </rPr>
      <t>2059S1-MS4</t>
    </r>
  </si>
  <si>
    <r>
      <t xml:space="preserve">Moduł specjalnościowy V </t>
    </r>
    <r>
      <rPr>
        <sz val="10"/>
        <color rgb="FF00B050"/>
        <rFont val="Arial"/>
        <family val="2"/>
        <charset val="238"/>
      </rPr>
      <t>2059S1-MS5</t>
    </r>
  </si>
  <si>
    <r>
      <t xml:space="preserve">Ekonomika leśnictwa </t>
    </r>
    <r>
      <rPr>
        <sz val="10"/>
        <color rgb="FF00B050"/>
        <rFont val="Arial"/>
        <family val="2"/>
        <charset val="238"/>
      </rPr>
      <t>2059S1-EKOLES</t>
    </r>
  </si>
  <si>
    <r>
      <t xml:space="preserve">Użytkowanie lasu </t>
    </r>
    <r>
      <rPr>
        <sz val="10"/>
        <color rgb="FF00B050"/>
        <rFont val="Arial"/>
        <family val="2"/>
        <charset val="238"/>
      </rPr>
      <t>2059S1-UZLAS</t>
    </r>
  </si>
  <si>
    <t>Praca inżynierska 2059S1-PINŻ</t>
  </si>
  <si>
    <t>Specjalizacyjne seminarium inżynierskie 2059S1-SSI</t>
  </si>
  <si>
    <r>
      <t xml:space="preserve">Praktyka kierunkowa </t>
    </r>
    <r>
      <rPr>
        <sz val="10"/>
        <color rgb="FF00B050"/>
        <rFont val="Arial"/>
        <family val="2"/>
        <charset val="238"/>
      </rPr>
      <t>2059S1-PKIER</t>
    </r>
  </si>
  <si>
    <r>
      <t xml:space="preserve">Urządzanie lasu </t>
    </r>
    <r>
      <rPr>
        <sz val="10"/>
        <color rgb="FF00B050"/>
        <rFont val="Arial"/>
        <family val="2"/>
        <charset val="238"/>
      </rPr>
      <t>2059S1-URZL</t>
    </r>
  </si>
  <si>
    <r>
      <t xml:space="preserve">Zarządzanie gospodarstwem leśnym </t>
    </r>
    <r>
      <rPr>
        <sz val="10"/>
        <color rgb="FF00B050"/>
        <rFont val="Arial"/>
        <family val="2"/>
        <charset val="238"/>
      </rPr>
      <t>2059S1-ZGL</t>
    </r>
  </si>
  <si>
    <r>
      <t>Przedsiębiorczość</t>
    </r>
    <r>
      <rPr>
        <sz val="10"/>
        <color rgb="FFFF0000"/>
        <rFont val="Arial"/>
        <family val="2"/>
        <charset val="238"/>
      </rPr>
      <t xml:space="preserve"> 2059S1-PRZED</t>
    </r>
  </si>
  <si>
    <r>
      <t xml:space="preserve">Moduł specjalnościowy VII </t>
    </r>
    <r>
      <rPr>
        <sz val="10"/>
        <color rgb="FF00B050"/>
        <rFont val="Arial"/>
        <family val="2"/>
        <charset val="238"/>
      </rPr>
      <t>2059S1-MS7</t>
    </r>
  </si>
  <si>
    <r>
      <t xml:space="preserve">Moduł specjalnościowy VIII </t>
    </r>
    <r>
      <rPr>
        <sz val="10"/>
        <color rgb="FF00B050"/>
        <rFont val="Arial"/>
        <family val="2"/>
        <charset val="238"/>
      </rPr>
      <t>2059S1-MS8</t>
    </r>
  </si>
  <si>
    <r>
      <t xml:space="preserve">Moduł specjalnościowy IX </t>
    </r>
    <r>
      <rPr>
        <sz val="10"/>
        <color rgb="FF00B050"/>
        <rFont val="Arial"/>
        <family val="2"/>
        <charset val="238"/>
      </rPr>
      <t>2059S1-MS9</t>
    </r>
  </si>
  <si>
    <r>
      <t xml:space="preserve">Praca inżynierska </t>
    </r>
    <r>
      <rPr>
        <sz val="10"/>
        <rFont val="Arial"/>
        <family val="2"/>
        <charset val="238"/>
      </rPr>
      <t>2059S1-PINŻ1</t>
    </r>
  </si>
  <si>
    <t>Secjalizacyjne seminarium inżynierskie 2059S1-SSI</t>
  </si>
  <si>
    <r>
      <t xml:space="preserve">Ekonomia ochrony przyrody </t>
    </r>
    <r>
      <rPr>
        <sz val="10"/>
        <color rgb="FFFF0000"/>
        <rFont val="Calibri"/>
        <family val="2"/>
        <charset val="238"/>
      </rPr>
      <t>2059S1-EOP</t>
    </r>
  </si>
  <si>
    <r>
      <t xml:space="preserve">Ekspertyzy przyrodnicze </t>
    </r>
    <r>
      <rPr>
        <sz val="10"/>
        <color rgb="FFFF0000"/>
        <rFont val="Calibri"/>
        <family val="2"/>
        <charset val="238"/>
      </rPr>
      <t>2059S1-EKP</t>
    </r>
  </si>
  <si>
    <r>
      <t xml:space="preserve">Turystyczne i rekreacyjne użytkowanie lasu </t>
    </r>
    <r>
      <rPr>
        <sz val="10"/>
        <color rgb="FFFF0000"/>
        <rFont val="Calibri"/>
        <family val="2"/>
        <charset val="238"/>
      </rPr>
      <t>2059S1-TRUL</t>
    </r>
  </si>
  <si>
    <r>
      <rPr>
        <sz val="10"/>
        <rFont val="Calibri"/>
        <family val="2"/>
        <charset val="238"/>
      </rPr>
      <t>Drzewo-drzewostan-ekosystem</t>
    </r>
    <r>
      <rPr>
        <sz val="10"/>
        <color rgb="FFFF0000"/>
        <rFont val="Calibri"/>
        <family val="2"/>
        <charset val="238"/>
      </rPr>
      <t xml:space="preserve"> 2059S1-DDEK</t>
    </r>
  </si>
  <si>
    <r>
      <t xml:space="preserve">Doświadczalnictwo leśne </t>
    </r>
    <r>
      <rPr>
        <sz val="10"/>
        <color rgb="FFFF0000"/>
        <rFont val="Calibri"/>
        <family val="2"/>
        <charset val="238"/>
      </rPr>
      <t>2059S1-DOSL</t>
    </r>
  </si>
  <si>
    <r>
      <t xml:space="preserve">Zastosowanie technologii GIS w leśnictwie </t>
    </r>
    <r>
      <rPr>
        <sz val="10"/>
        <color rgb="FFFF0000"/>
        <rFont val="Calibri"/>
        <family val="2"/>
        <charset val="238"/>
      </rPr>
      <t>2059S1-ZTGIS</t>
    </r>
  </si>
  <si>
    <r>
      <t xml:space="preserve">Gradacje szkodników leśnych </t>
    </r>
    <r>
      <rPr>
        <sz val="10"/>
        <color rgb="FFFF0000"/>
        <rFont val="Calibri"/>
        <family val="2"/>
        <charset val="238"/>
      </rPr>
      <t>2059S1-GRSL</t>
    </r>
  </si>
  <si>
    <r>
      <t xml:space="preserve">Komunikacja społeczna w leśnictwie </t>
    </r>
    <r>
      <rPr>
        <sz val="10"/>
        <color rgb="FFFF0000"/>
        <rFont val="Calibri"/>
        <family val="2"/>
        <charset val="238"/>
      </rPr>
      <t>2059S1-KSL</t>
    </r>
  </si>
  <si>
    <r>
      <t xml:space="preserve">Konflikty w leśnictwie </t>
    </r>
    <r>
      <rPr>
        <sz val="10"/>
        <color rgb="FFFF0000"/>
        <rFont val="Calibri"/>
        <family val="2"/>
        <charset val="238"/>
      </rPr>
      <t>2059S1-KONL</t>
    </r>
  </si>
  <si>
    <r>
      <t xml:space="preserve">Kierunki rozwoju leśnictwa na świecie </t>
    </r>
    <r>
      <rPr>
        <sz val="10"/>
        <color rgb="FFFF0000"/>
        <rFont val="Calibri"/>
        <family val="2"/>
        <charset val="238"/>
      </rPr>
      <t>2059S1-KRLS</t>
    </r>
  </si>
  <si>
    <r>
      <t xml:space="preserve">Ekologia lasu naturalnego </t>
    </r>
    <r>
      <rPr>
        <sz val="10"/>
        <color rgb="FFFF0000"/>
        <rFont val="Calibri"/>
        <family val="2"/>
        <charset val="238"/>
      </rPr>
      <t>2059S1-EKLN</t>
    </r>
  </si>
  <si>
    <r>
      <t xml:space="preserve">Obce gatunki drzew w lasach Europy </t>
    </r>
    <r>
      <rPr>
        <sz val="10"/>
        <color rgb="FFFF0000"/>
        <rFont val="Calibri"/>
        <family val="2"/>
        <charset val="238"/>
      </rPr>
      <t>2059S1-OGDLE</t>
    </r>
  </si>
  <si>
    <r>
      <t xml:space="preserve">Marketing produktów leśnych </t>
    </r>
    <r>
      <rPr>
        <sz val="10"/>
        <color rgb="FF00B050"/>
        <rFont val="Calibri"/>
        <family val="2"/>
        <charset val="238"/>
      </rPr>
      <t>2059S1-MPL</t>
    </r>
  </si>
  <si>
    <r>
      <t xml:space="preserve">BHP w leśnictwie </t>
    </r>
    <r>
      <rPr>
        <sz val="10"/>
        <color rgb="FF00B050"/>
        <rFont val="Calibri"/>
        <family val="2"/>
        <charset val="238"/>
      </rPr>
      <t>2059S1-BHPLES</t>
    </r>
  </si>
  <si>
    <r>
      <t xml:space="preserve">Biologiczne metody ochrony drzew  </t>
    </r>
    <r>
      <rPr>
        <sz val="10"/>
        <color rgb="FF00B050"/>
        <rFont val="Calibri"/>
        <family val="2"/>
        <charset val="238"/>
      </rPr>
      <t>2059S1-BMOD</t>
    </r>
    <r>
      <rPr>
        <sz val="10"/>
        <color indexed="8"/>
        <rFont val="Calibri"/>
        <family val="2"/>
        <charset val="238"/>
      </rPr>
      <t xml:space="preserve">     </t>
    </r>
    <r>
      <rPr>
        <i/>
        <sz val="10"/>
        <color indexed="11"/>
        <rFont val="Calibri"/>
        <family val="2"/>
        <charset val="238"/>
      </rPr>
      <t/>
    </r>
  </si>
  <si>
    <r>
      <t xml:space="preserve">Jeleniowate w środowisku leśnym </t>
    </r>
    <r>
      <rPr>
        <sz val="10"/>
        <color rgb="FF00B050"/>
        <rFont val="Calibri"/>
        <family val="2"/>
        <charset val="238"/>
      </rPr>
      <t>2059S1-JSL</t>
    </r>
  </si>
  <si>
    <r>
      <t>Ptaki środowiska leśnego</t>
    </r>
    <r>
      <rPr>
        <sz val="10"/>
        <color rgb="FF00B050"/>
        <rFont val="Calibri"/>
        <family val="2"/>
        <charset val="238"/>
      </rPr>
      <t xml:space="preserve"> 2059S1-PSL</t>
    </r>
  </si>
  <si>
    <r>
      <t xml:space="preserve">Lasy prywatne w Polsce </t>
    </r>
    <r>
      <rPr>
        <sz val="10"/>
        <color rgb="FF00B050"/>
        <rFont val="Calibri"/>
        <family val="2"/>
        <charset val="238"/>
      </rPr>
      <t>2059S1-LPP</t>
    </r>
  </si>
  <si>
    <r>
      <t>Fauna pożyteczna lasu</t>
    </r>
    <r>
      <rPr>
        <sz val="10"/>
        <color rgb="FF00B050"/>
        <rFont val="Calibri"/>
        <family val="2"/>
        <charset val="238"/>
      </rPr>
      <t xml:space="preserve"> 2059S1-FPL</t>
    </r>
  </si>
  <si>
    <r>
      <t>Geografia lasu</t>
    </r>
    <r>
      <rPr>
        <sz val="10"/>
        <color rgb="FF00B050"/>
        <rFont val="Calibri"/>
        <family val="2"/>
        <charset val="238"/>
      </rPr>
      <t xml:space="preserve"> 2059S1-GEOL</t>
    </r>
  </si>
  <si>
    <r>
      <t xml:space="preserve">Odnawialne źródła energii </t>
    </r>
    <r>
      <rPr>
        <sz val="10"/>
        <color rgb="FF00B050"/>
        <rFont val="Calibri"/>
        <family val="2"/>
        <charset val="238"/>
      </rPr>
      <t>2059S1-OZE</t>
    </r>
  </si>
  <si>
    <r>
      <t xml:space="preserve">Mezoklimat lasu </t>
    </r>
    <r>
      <rPr>
        <sz val="10"/>
        <color rgb="FF00B050"/>
        <rFont val="Calibri"/>
        <family val="2"/>
        <charset val="238"/>
      </rPr>
      <t>2059S1-MLAS</t>
    </r>
  </si>
  <si>
    <r>
      <t xml:space="preserve">Monitoring środowiska leśnego </t>
    </r>
    <r>
      <rPr>
        <sz val="10"/>
        <color rgb="FF00B050"/>
        <rFont val="Calibri"/>
        <family val="2"/>
        <charset val="238"/>
      </rPr>
      <t>2059S1-MSL</t>
    </r>
  </si>
  <si>
    <r>
      <t xml:space="preserve">Zasady gospodarowania w obszarach chronionych </t>
    </r>
    <r>
      <rPr>
        <sz val="10"/>
        <color rgb="FF00B050"/>
        <rFont val="Calibri"/>
        <family val="2"/>
        <charset val="238"/>
      </rPr>
      <t>2059S1-ZGNOCH</t>
    </r>
  </si>
  <si>
    <r>
      <t xml:space="preserve">Timber - an ecological raw material </t>
    </r>
    <r>
      <rPr>
        <sz val="10"/>
        <color rgb="FF00B050"/>
        <rFont val="Calibri"/>
        <family val="2"/>
        <charset val="238"/>
      </rPr>
      <t>2059S1-TERM</t>
    </r>
  </si>
  <si>
    <r>
      <t xml:space="preserve">Hydrologia leśna </t>
    </r>
    <r>
      <rPr>
        <sz val="10"/>
        <color rgb="FFFF0000"/>
        <rFont val="Arial"/>
        <family val="2"/>
        <charset val="238"/>
      </rPr>
      <t>2059S1-HYDR</t>
    </r>
  </si>
  <si>
    <r>
      <t xml:space="preserve">Typologia leśna </t>
    </r>
    <r>
      <rPr>
        <sz val="10"/>
        <color rgb="FFFF0000"/>
        <rFont val="Arial"/>
        <family val="2"/>
        <charset val="238"/>
      </rPr>
      <t>2059S1-TYPl</t>
    </r>
  </si>
  <si>
    <r>
      <t xml:space="preserve">Maszynoznawstwo leśne </t>
    </r>
    <r>
      <rPr>
        <sz val="10"/>
        <color rgb="FFFF0000"/>
        <rFont val="Arial"/>
        <family val="2"/>
        <charset val="238"/>
      </rPr>
      <t>2059S1-MAL</t>
    </r>
  </si>
  <si>
    <r>
      <rPr>
        <sz val="10"/>
        <rFont val="Arial"/>
        <family val="2"/>
        <charset val="238"/>
      </rPr>
      <t>Nasiennictwo i szkółkarstwo leśne</t>
    </r>
    <r>
      <rPr>
        <sz val="10"/>
        <color rgb="FF00B050"/>
        <rFont val="Arial"/>
        <family val="2"/>
        <charset val="238"/>
      </rPr>
      <t xml:space="preserve"> 2059S1-NSZLES</t>
    </r>
  </si>
  <si>
    <r>
      <t xml:space="preserve">Systemy informacji przestrzennej </t>
    </r>
    <r>
      <rPr>
        <sz val="10"/>
        <color rgb="FFFF0000"/>
        <rFont val="Arial"/>
        <family val="2"/>
        <charset val="238"/>
      </rPr>
      <t>2059S1-SINP</t>
    </r>
  </si>
  <si>
    <r>
      <t xml:space="preserve">Znaczenie zadrzewień w krajobrazie </t>
    </r>
    <r>
      <rPr>
        <sz val="10"/>
        <color rgb="FFFF0000"/>
        <rFont val="Calibri"/>
        <family val="2"/>
        <charset val="238"/>
      </rPr>
      <t>2059S1-ZZKR</t>
    </r>
  </si>
  <si>
    <r>
      <t xml:space="preserve">Moduł  specjalnościowy VI </t>
    </r>
    <r>
      <rPr>
        <sz val="10"/>
        <color rgb="FFFF0000"/>
        <rFont val="Arial"/>
        <family val="2"/>
        <charset val="238"/>
      </rPr>
      <t>2059S1-MSPEC6</t>
    </r>
  </si>
  <si>
    <t>Obowiązuje od r.a. 2018/2019</t>
  </si>
  <si>
    <t>Załącznik do Uchwały Nr 221 Rady Wydziału Kształtowania Środowiska i Rolnictwa z dnia 22 marca 2018 roku w sprawie uchwalenia planu studiów i programu kształcenia na kierunku leśnictwo</t>
  </si>
  <si>
    <t>min. 12 tygodni</t>
  </si>
  <si>
    <t>Moduł wydziałowy</t>
  </si>
  <si>
    <r>
      <t xml:space="preserve">Retencja wodna w lasach </t>
    </r>
    <r>
      <rPr>
        <sz val="10"/>
        <color theme="9"/>
        <rFont val="Calibri"/>
        <family val="2"/>
        <charset val="238"/>
      </rPr>
      <t>2059S1-RWWL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</si>
</sst>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indexed="11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9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9" borderId="0" applyNumberFormat="0" applyBorder="0" applyAlignment="0" applyProtection="0"/>
    <xf numFmtId="164" fontId="6" fillId="0" borderId="0" applyFont="0" applyFill="0" applyBorder="0" applyAlignment="0" applyProtection="0"/>
    <xf numFmtId="0" fontId="14" fillId="0" borderId="0"/>
    <xf numFmtId="0" fontId="14" fillId="0" borderId="0"/>
  </cellStyleXfs>
  <cellXfs count="270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12" fillId="0" borderId="0" xfId="0" applyFont="1" applyFill="1" applyBorder="1" applyAlignment="1" applyProtection="1">
      <alignment horizontal="center" vertical="center" textRotation="90"/>
    </xf>
    <xf numFmtId="0" fontId="13" fillId="0" borderId="0" xfId="0" applyFont="1" applyFill="1" applyBorder="1" applyAlignment="1" applyProtection="1">
      <alignment horizontal="center" vertical="center" textRotation="90"/>
    </xf>
    <xf numFmtId="0" fontId="13" fillId="0" borderId="21" xfId="0" applyFont="1" applyFill="1" applyBorder="1" applyAlignment="1" applyProtection="1">
      <alignment horizontal="center" vertical="center" textRotation="90" wrapText="1"/>
    </xf>
    <xf numFmtId="0" fontId="12" fillId="0" borderId="4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textRotation="90"/>
    </xf>
    <xf numFmtId="0" fontId="13" fillId="0" borderId="6" xfId="0" applyFont="1" applyFill="1" applyBorder="1" applyAlignment="1" applyProtection="1">
      <alignment horizontal="center" vertical="center" textRotation="90"/>
    </xf>
    <xf numFmtId="0" fontId="6" fillId="0" borderId="0" xfId="0" applyFont="1" applyFill="1" applyProtection="1"/>
    <xf numFmtId="165" fontId="11" fillId="4" borderId="16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5" fontId="14" fillId="4" borderId="9" xfId="0" applyNumberFormat="1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1" fontId="14" fillId="4" borderId="16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2" fillId="0" borderId="0" xfId="0" applyFont="1" applyProtection="1"/>
    <xf numFmtId="0" fontId="24" fillId="0" borderId="0" xfId="0" applyFont="1" applyFill="1" applyAlignment="1" applyProtection="1">
      <alignment vertical="center"/>
    </xf>
    <xf numFmtId="0" fontId="14" fillId="4" borderId="8" xfId="0" applyFont="1" applyFill="1" applyBorder="1" applyAlignment="1" applyProtection="1">
      <alignment horizontal="center" vertical="center"/>
    </xf>
    <xf numFmtId="1" fontId="14" fillId="4" borderId="34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26" fillId="0" borderId="0" xfId="0" applyFont="1" applyFill="1" applyBorder="1" applyProtection="1"/>
    <xf numFmtId="165" fontId="14" fillId="4" borderId="41" xfId="0" applyNumberFormat="1" applyFont="1" applyFill="1" applyBorder="1" applyAlignment="1" applyProtection="1">
      <alignment horizontal="center" vertical="center"/>
    </xf>
    <xf numFmtId="165" fontId="14" fillId="4" borderId="5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/>
    <xf numFmtId="0" fontId="27" fillId="0" borderId="0" xfId="0" applyFont="1" applyFill="1" applyBorder="1" applyAlignment="1" applyProtection="1"/>
    <xf numFmtId="0" fontId="11" fillId="0" borderId="18" xfId="0" applyFont="1" applyFill="1" applyBorder="1" applyAlignment="1" applyProtection="1"/>
    <xf numFmtId="0" fontId="28" fillId="0" borderId="0" xfId="0" applyFont="1" applyFill="1" applyBorder="1" applyAlignment="1" applyProtection="1"/>
    <xf numFmtId="0" fontId="11" fillId="0" borderId="48" xfId="0" applyFont="1" applyFill="1" applyBorder="1" applyAlignment="1" applyProtection="1"/>
    <xf numFmtId="0" fontId="28" fillId="0" borderId="0" xfId="0" applyFont="1" applyFill="1" applyBorder="1" applyAlignment="1" applyProtection="1">
      <alignment vertical="center"/>
    </xf>
    <xf numFmtId="0" fontId="14" fillId="4" borderId="46" xfId="0" applyFont="1" applyFill="1" applyBorder="1" applyAlignment="1" applyProtection="1">
      <alignment horizontal="left" wrapText="1"/>
    </xf>
    <xf numFmtId="0" fontId="14" fillId="4" borderId="18" xfId="0" applyFont="1" applyFill="1" applyBorder="1" applyAlignment="1" applyProtection="1">
      <alignment horizontal="left" wrapText="1"/>
    </xf>
    <xf numFmtId="0" fontId="14" fillId="4" borderId="48" xfId="0" applyFont="1" applyFill="1" applyBorder="1" applyAlignment="1" applyProtection="1">
      <alignment horizontal="left" vertical="center" wrapText="1"/>
    </xf>
    <xf numFmtId="0" fontId="14" fillId="0" borderId="57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0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5" fillId="4" borderId="11" xfId="0" applyFont="1" applyFill="1" applyBorder="1" applyAlignment="1" applyProtection="1">
      <alignment horizontal="left" textRotation="90" wrapText="1"/>
    </xf>
    <xf numFmtId="0" fontId="25" fillId="4" borderId="16" xfId="0" applyFont="1" applyFill="1" applyBorder="1" applyAlignment="1" applyProtection="1">
      <alignment horizontal="left" textRotation="90" wrapText="1"/>
    </xf>
    <xf numFmtId="0" fontId="25" fillId="4" borderId="10" xfId="0" applyFont="1" applyFill="1" applyBorder="1" applyAlignment="1" applyProtection="1">
      <alignment horizontal="left" textRotation="90" wrapText="1"/>
    </xf>
    <xf numFmtId="0" fontId="6" fillId="0" borderId="34" xfId="0" applyFont="1" applyBorder="1" applyProtection="1"/>
    <xf numFmtId="0" fontId="6" fillId="0" borderId="24" xfId="0" applyFont="1" applyBorder="1" applyProtection="1"/>
    <xf numFmtId="0" fontId="6" fillId="10" borderId="10" xfId="0" applyFont="1" applyFill="1" applyBorder="1" applyProtection="1"/>
    <xf numFmtId="0" fontId="6" fillId="10" borderId="16" xfId="0" applyFont="1" applyFill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1" fillId="0" borderId="0" xfId="0" applyFont="1" applyProtection="1"/>
    <xf numFmtId="165" fontId="14" fillId="4" borderId="16" xfId="0" applyNumberFormat="1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/>
    </xf>
    <xf numFmtId="0" fontId="4" fillId="11" borderId="16" xfId="0" applyFont="1" applyFill="1" applyBorder="1" applyAlignment="1" applyProtection="1">
      <alignment horizontal="center" vertical="center"/>
    </xf>
    <xf numFmtId="165" fontId="4" fillId="11" borderId="16" xfId="0" applyNumberFormat="1" applyFont="1" applyFill="1" applyBorder="1" applyAlignment="1" applyProtection="1">
      <alignment horizontal="center" vertical="center"/>
    </xf>
    <xf numFmtId="0" fontId="4" fillId="11" borderId="54" xfId="0" applyFont="1" applyFill="1" applyBorder="1" applyAlignment="1" applyProtection="1">
      <alignment horizontal="center" vertical="center"/>
    </xf>
    <xf numFmtId="0" fontId="4" fillId="11" borderId="55" xfId="0" applyFont="1" applyFill="1" applyBorder="1" applyAlignment="1" applyProtection="1">
      <alignment horizontal="center" vertical="center"/>
    </xf>
    <xf numFmtId="165" fontId="4" fillId="11" borderId="55" xfId="0" applyNumberFormat="1" applyFont="1" applyFill="1" applyBorder="1" applyAlignment="1" applyProtection="1">
      <alignment horizontal="center" vertical="center"/>
    </xf>
    <xf numFmtId="0" fontId="4" fillId="11" borderId="56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horizontal="center" vertical="center"/>
    </xf>
    <xf numFmtId="165" fontId="9" fillId="0" borderId="16" xfId="0" applyNumberFormat="1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0" fontId="14" fillId="12" borderId="16" xfId="0" applyFont="1" applyFill="1" applyBorder="1" applyAlignment="1" applyProtection="1">
      <alignment horizontal="center" vertical="center"/>
    </xf>
    <xf numFmtId="0" fontId="9" fillId="12" borderId="16" xfId="0" applyFont="1" applyFill="1" applyBorder="1" applyAlignment="1" applyProtection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vertical="center"/>
    </xf>
    <xf numFmtId="0" fontId="9" fillId="0" borderId="16" xfId="0" applyFont="1" applyBorder="1" applyProtection="1"/>
    <xf numFmtId="0" fontId="9" fillId="0" borderId="16" xfId="0" applyFont="1" applyBorder="1" applyAlignment="1" applyProtection="1">
      <alignment horizontal="center"/>
    </xf>
    <xf numFmtId="165" fontId="9" fillId="0" borderId="16" xfId="0" applyNumberFormat="1" applyFont="1" applyFill="1" applyBorder="1" applyAlignment="1" applyProtection="1">
      <alignment horizontal="center"/>
    </xf>
    <xf numFmtId="165" fontId="14" fillId="4" borderId="16" xfId="0" applyNumberFormat="1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center"/>
    </xf>
    <xf numFmtId="1" fontId="14" fillId="4" borderId="16" xfId="0" applyNumberFormat="1" applyFont="1" applyFill="1" applyBorder="1" applyAlignment="1" applyProtection="1">
      <alignment horizontal="center"/>
    </xf>
    <xf numFmtId="0" fontId="14" fillId="4" borderId="16" xfId="0" applyFont="1" applyFill="1" applyBorder="1" applyAlignment="1" applyProtection="1">
      <alignment horizontal="center"/>
    </xf>
    <xf numFmtId="0" fontId="14" fillId="4" borderId="16" xfId="0" applyFont="1" applyFill="1" applyBorder="1" applyAlignment="1" applyProtection="1">
      <alignment vertical="center"/>
    </xf>
    <xf numFmtId="0" fontId="20" fillId="7" borderId="16" xfId="0" applyFont="1" applyFill="1" applyBorder="1" applyAlignment="1" applyProtection="1">
      <alignment vertical="center"/>
    </xf>
    <xf numFmtId="0" fontId="21" fillId="7" borderId="16" xfId="0" applyFont="1" applyFill="1" applyBorder="1" applyAlignment="1" applyProtection="1">
      <alignment horizontal="center" vertical="center"/>
    </xf>
    <xf numFmtId="165" fontId="20" fillId="7" borderId="16" xfId="0" applyNumberFormat="1" applyFont="1" applyFill="1" applyBorder="1" applyAlignment="1" applyProtection="1">
      <alignment horizontal="center" vertical="center"/>
    </xf>
    <xf numFmtId="1" fontId="20" fillId="7" borderId="16" xfId="0" applyNumberFormat="1" applyFont="1" applyFill="1" applyBorder="1" applyAlignment="1" applyProtection="1">
      <alignment horizontal="center" vertical="center"/>
    </xf>
    <xf numFmtId="164" fontId="9" fillId="0" borderId="16" xfId="2" applyFont="1" applyFill="1" applyBorder="1" applyAlignment="1" applyProtection="1">
      <alignment horizontal="center"/>
    </xf>
    <xf numFmtId="2" fontId="9" fillId="0" borderId="16" xfId="0" applyNumberFormat="1" applyFont="1" applyFill="1" applyBorder="1" applyAlignment="1" applyProtection="1">
      <alignment horizontal="center"/>
    </xf>
    <xf numFmtId="0" fontId="20" fillId="8" borderId="16" xfId="0" applyFont="1" applyFill="1" applyBorder="1" applyAlignment="1" applyProtection="1">
      <alignment vertical="center"/>
    </xf>
    <xf numFmtId="0" fontId="21" fillId="8" borderId="16" xfId="0" applyFont="1" applyFill="1" applyBorder="1" applyAlignment="1" applyProtection="1">
      <alignment horizontal="center" vertical="center"/>
    </xf>
    <xf numFmtId="165" fontId="20" fillId="8" borderId="16" xfId="0" applyNumberFormat="1" applyFont="1" applyFill="1" applyBorder="1" applyAlignment="1" applyProtection="1">
      <alignment horizontal="center" vertical="center"/>
    </xf>
    <xf numFmtId="1" fontId="20" fillId="8" borderId="16" xfId="0" applyNumberFormat="1" applyFont="1" applyFill="1" applyBorder="1" applyAlignment="1" applyProtection="1">
      <alignment horizontal="center" vertical="center"/>
    </xf>
    <xf numFmtId="0" fontId="9" fillId="0" borderId="16" xfId="2" applyNumberFormat="1" applyFont="1" applyFill="1" applyBorder="1" applyAlignment="1" applyProtection="1">
      <alignment horizontal="center"/>
    </xf>
    <xf numFmtId="0" fontId="9" fillId="0" borderId="16" xfId="0" applyNumberFormat="1" applyFont="1" applyFill="1" applyBorder="1" applyAlignment="1" applyProtection="1">
      <alignment horizontal="center"/>
    </xf>
    <xf numFmtId="0" fontId="9" fillId="0" borderId="16" xfId="0" applyFont="1" applyFill="1" applyBorder="1" applyProtection="1"/>
    <xf numFmtId="0" fontId="7" fillId="0" borderId="16" xfId="0" applyFont="1" applyBorder="1" applyProtection="1"/>
    <xf numFmtId="0" fontId="11" fillId="11" borderId="58" xfId="1" applyFont="1" applyFill="1" applyBorder="1" applyAlignment="1" applyProtection="1">
      <alignment vertical="center" wrapText="1"/>
    </xf>
    <xf numFmtId="0" fontId="11" fillId="11" borderId="58" xfId="0" applyFont="1" applyFill="1" applyBorder="1" applyAlignment="1" applyProtection="1">
      <alignment vertical="center" wrapText="1"/>
    </xf>
    <xf numFmtId="0" fontId="11" fillId="11" borderId="57" xfId="0" applyFont="1" applyFill="1" applyBorder="1" applyAlignment="1" applyProtection="1">
      <alignment vertical="center" wrapText="1"/>
    </xf>
    <xf numFmtId="0" fontId="34" fillId="13" borderId="59" xfId="0" applyFont="1" applyFill="1" applyBorder="1" applyAlignment="1">
      <alignment horizontal="center"/>
    </xf>
    <xf numFmtId="0" fontId="26" fillId="13" borderId="0" xfId="0" applyFont="1" applyFill="1" applyAlignment="1">
      <alignment horizontal="left"/>
    </xf>
    <xf numFmtId="0" fontId="26" fillId="13" borderId="0" xfId="0" applyFont="1" applyFill="1"/>
    <xf numFmtId="0" fontId="0" fillId="0" borderId="20" xfId="0" applyBorder="1"/>
    <xf numFmtId="0" fontId="32" fillId="13" borderId="20" xfId="0" applyFont="1" applyFill="1" applyBorder="1" applyAlignment="1">
      <alignment horizontal="left" indent="1"/>
    </xf>
    <xf numFmtId="0" fontId="30" fillId="0" borderId="20" xfId="0" applyFont="1" applyFill="1" applyBorder="1" applyAlignment="1">
      <alignment horizontal="left" wrapText="1" indent="1"/>
    </xf>
    <xf numFmtId="0" fontId="30" fillId="13" borderId="20" xfId="0" applyFont="1" applyFill="1" applyBorder="1" applyAlignment="1">
      <alignment horizontal="left" wrapText="1" indent="1"/>
    </xf>
    <xf numFmtId="0" fontId="0" fillId="0" borderId="0" xfId="0" applyBorder="1"/>
    <xf numFmtId="0" fontId="36" fillId="0" borderId="16" xfId="0" applyFont="1" applyBorder="1" applyProtection="1"/>
    <xf numFmtId="165" fontId="14" fillId="4" borderId="8" xfId="0" applyNumberFormat="1" applyFont="1" applyFill="1" applyBorder="1" applyAlignment="1" applyProtection="1">
      <alignment horizontal="center" vertical="center"/>
    </xf>
    <xf numFmtId="165" fontId="14" fillId="4" borderId="16" xfId="0" applyNumberFormat="1" applyFont="1" applyFill="1" applyBorder="1" applyAlignment="1" applyProtection="1">
      <alignment horizontal="center" vertical="center"/>
    </xf>
    <xf numFmtId="165" fontId="14" fillId="4" borderId="2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41" fillId="0" borderId="0" xfId="0" applyFont="1" applyProtection="1"/>
    <xf numFmtId="0" fontId="34" fillId="13" borderId="61" xfId="0" applyFont="1" applyFill="1" applyBorder="1" applyAlignment="1">
      <alignment horizontal="center" vertical="center"/>
    </xf>
    <xf numFmtId="0" fontId="26" fillId="13" borderId="54" xfId="0" applyFont="1" applyFill="1" applyBorder="1" applyAlignment="1">
      <alignment horizontal="left" wrapText="1" indent="1"/>
    </xf>
    <xf numFmtId="0" fontId="25" fillId="13" borderId="62" xfId="0" applyFont="1" applyFill="1" applyBorder="1" applyAlignment="1">
      <alignment horizontal="left" indent="1"/>
    </xf>
    <xf numFmtId="0" fontId="38" fillId="13" borderId="54" xfId="0" applyFont="1" applyFill="1" applyBorder="1" applyAlignment="1">
      <alignment horizontal="left" wrapText="1" indent="1"/>
    </xf>
    <xf numFmtId="0" fontId="26" fillId="0" borderId="54" xfId="0" applyFont="1" applyFill="1" applyBorder="1" applyAlignment="1">
      <alignment horizontal="left" wrapText="1" indent="1"/>
    </xf>
    <xf numFmtId="0" fontId="26" fillId="13" borderId="63" xfId="0" applyFont="1" applyFill="1" applyBorder="1" applyAlignment="1">
      <alignment horizontal="left" wrapText="1" indent="1"/>
    </xf>
    <xf numFmtId="0" fontId="26" fillId="13" borderId="54" xfId="0" applyFont="1" applyFill="1" applyBorder="1" applyAlignment="1">
      <alignment horizontal="left" indent="1"/>
    </xf>
    <xf numFmtId="0" fontId="25" fillId="13" borderId="54" xfId="0" applyFont="1" applyFill="1" applyBorder="1" applyAlignment="1">
      <alignment horizontal="left" indent="1"/>
    </xf>
    <xf numFmtId="0" fontId="25" fillId="13" borderId="56" xfId="0" applyFont="1" applyFill="1" applyBorder="1" applyAlignment="1">
      <alignment horizontal="left" indent="1"/>
    </xf>
    <xf numFmtId="165" fontId="6" fillId="4" borderId="0" xfId="0" applyNumberFormat="1" applyFont="1" applyFill="1" applyBorder="1" applyAlignment="1" applyProtection="1">
      <alignment vertical="center"/>
    </xf>
    <xf numFmtId="0" fontId="26" fillId="13" borderId="62" xfId="0" applyFont="1" applyFill="1" applyBorder="1" applyAlignment="1">
      <alignment horizontal="left" wrapText="1" indent="1"/>
    </xf>
    <xf numFmtId="0" fontId="9" fillId="0" borderId="16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left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textRotation="90"/>
    </xf>
    <xf numFmtId="0" fontId="12" fillId="0" borderId="0" xfId="0" applyFont="1" applyFill="1" applyBorder="1" applyAlignment="1" applyProtection="1">
      <alignment horizontal="center" vertical="center" textRotation="90"/>
    </xf>
    <xf numFmtId="0" fontId="13" fillId="0" borderId="25" xfId="0" applyFont="1" applyFill="1" applyBorder="1" applyAlignment="1" applyProtection="1">
      <alignment horizontal="center" vertical="center" textRotation="90"/>
    </xf>
    <xf numFmtId="0" fontId="13" fillId="0" borderId="0" xfId="0" applyFont="1" applyFill="1" applyBorder="1" applyAlignment="1" applyProtection="1">
      <alignment horizontal="center" vertical="center" textRotation="90"/>
    </xf>
    <xf numFmtId="0" fontId="4" fillId="0" borderId="0" xfId="0" applyFont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/>
    </xf>
    <xf numFmtId="0" fontId="6" fillId="6" borderId="10" xfId="0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textRotation="90"/>
    </xf>
    <xf numFmtId="0" fontId="12" fillId="0" borderId="25" xfId="0" applyFont="1" applyBorder="1" applyAlignment="1" applyProtection="1">
      <alignment horizontal="center" vertical="center" textRotation="90"/>
    </xf>
    <xf numFmtId="0" fontId="5" fillId="6" borderId="1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 vertical="center" textRotation="90" wrapText="1"/>
    </xf>
    <xf numFmtId="0" fontId="13" fillId="4" borderId="19" xfId="0" applyFont="1" applyFill="1" applyBorder="1" applyAlignment="1" applyProtection="1">
      <alignment horizontal="center" vertical="center" textRotation="90" wrapText="1"/>
    </xf>
    <xf numFmtId="0" fontId="13" fillId="0" borderId="4" xfId="0" applyFont="1" applyFill="1" applyBorder="1" applyAlignment="1" applyProtection="1">
      <alignment horizontal="center" vertical="center" textRotation="90"/>
    </xf>
    <xf numFmtId="0" fontId="13" fillId="0" borderId="20" xfId="0" applyFont="1" applyFill="1" applyBorder="1" applyAlignment="1" applyProtection="1">
      <alignment horizontal="center" vertical="center" textRotation="90"/>
    </xf>
    <xf numFmtId="165" fontId="11" fillId="0" borderId="32" xfId="0" applyNumberFormat="1" applyFont="1" applyFill="1" applyBorder="1" applyAlignment="1" applyProtection="1">
      <alignment horizontal="center" vertical="center"/>
    </xf>
    <xf numFmtId="165" fontId="11" fillId="0" borderId="2" xfId="0" applyNumberFormat="1" applyFont="1" applyFill="1" applyBorder="1" applyAlignment="1" applyProtection="1">
      <alignment horizontal="center" vertical="center"/>
    </xf>
    <xf numFmtId="165" fontId="11" fillId="0" borderId="27" xfId="0" applyNumberFormat="1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 textRotation="90" wrapText="1"/>
    </xf>
    <xf numFmtId="0" fontId="13" fillId="0" borderId="26" xfId="0" applyFont="1" applyFill="1" applyBorder="1" applyAlignment="1" applyProtection="1">
      <alignment horizontal="center" vertical="center" textRotation="90" wrapText="1"/>
    </xf>
    <xf numFmtId="0" fontId="13" fillId="0" borderId="31" xfId="0" applyFont="1" applyFill="1" applyBorder="1" applyAlignment="1" applyProtection="1">
      <alignment horizontal="center" vertical="center" textRotation="90" wrapText="1"/>
    </xf>
    <xf numFmtId="0" fontId="13" fillId="0" borderId="25" xfId="0" applyFont="1" applyFill="1" applyBorder="1" applyAlignment="1" applyProtection="1">
      <alignment horizontal="center" vertical="center" textRotation="90" wrapText="1"/>
    </xf>
    <xf numFmtId="0" fontId="12" fillId="0" borderId="31" xfId="0" applyFont="1" applyFill="1" applyBorder="1" applyAlignment="1" applyProtection="1">
      <alignment horizontal="center" vertical="center" textRotation="90" wrapText="1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textRotation="90" wrapText="1"/>
    </xf>
    <xf numFmtId="0" fontId="12" fillId="0" borderId="12" xfId="0" applyFont="1" applyFill="1" applyBorder="1" applyAlignment="1" applyProtection="1">
      <alignment horizontal="center" vertical="center" textRotation="90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165" fontId="13" fillId="0" borderId="18" xfId="0" applyNumberFormat="1" applyFont="1" applyFill="1" applyBorder="1" applyAlignment="1" applyProtection="1">
      <alignment horizontal="center" vertical="center" textRotation="90"/>
    </xf>
    <xf numFmtId="165" fontId="13" fillId="0" borderId="8" xfId="0" applyNumberFormat="1" applyFont="1" applyFill="1" applyBorder="1" applyAlignment="1" applyProtection="1">
      <alignment horizontal="center" vertical="center" textRotation="90" wrapText="1"/>
    </xf>
    <xf numFmtId="165" fontId="13" fillId="0" borderId="16" xfId="0" applyNumberFormat="1" applyFont="1" applyFill="1" applyBorder="1" applyAlignment="1" applyProtection="1">
      <alignment horizontal="center" vertical="center" textRotation="90" wrapText="1"/>
    </xf>
    <xf numFmtId="165" fontId="13" fillId="0" borderId="36" xfId="0" applyNumberFormat="1" applyFont="1" applyFill="1" applyBorder="1" applyAlignment="1" applyProtection="1">
      <alignment horizontal="center" vertical="center" textRotation="90" wrapText="1"/>
    </xf>
    <xf numFmtId="165" fontId="13" fillId="0" borderId="19" xfId="0" applyNumberFormat="1" applyFont="1" applyFill="1" applyBorder="1" applyAlignment="1" applyProtection="1">
      <alignment horizontal="center" vertical="center" textRotation="90" wrapText="1"/>
    </xf>
    <xf numFmtId="0" fontId="14" fillId="0" borderId="18" xfId="0" applyFont="1" applyFill="1" applyBorder="1" applyAlignment="1" applyProtection="1">
      <alignment horizontal="center" vertical="center" textRotation="90" wrapText="1"/>
    </xf>
    <xf numFmtId="0" fontId="15" fillId="0" borderId="18" xfId="0" applyFont="1" applyFill="1" applyBorder="1" applyAlignment="1" applyProtection="1">
      <alignment horizontal="center" vertical="center" textRotation="90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left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34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165" fontId="14" fillId="0" borderId="9" xfId="0" applyNumberFormat="1" applyFont="1" applyFill="1" applyBorder="1" applyAlignment="1" applyProtection="1">
      <alignment horizontal="center" vertical="center" wrapText="1"/>
    </xf>
    <xf numFmtId="165" fontId="14" fillId="0" borderId="45" xfId="0" applyNumberFormat="1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52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9" fontId="14" fillId="0" borderId="23" xfId="0" applyNumberFormat="1" applyFont="1" applyFill="1" applyBorder="1" applyAlignment="1" applyProtection="1">
      <alignment horizontal="center" vertical="center" wrapText="1"/>
    </xf>
    <xf numFmtId="9" fontId="14" fillId="0" borderId="47" xfId="0" applyNumberFormat="1" applyFont="1" applyFill="1" applyBorder="1" applyAlignment="1" applyProtection="1">
      <alignment horizontal="center" vertical="center" wrapText="1"/>
    </xf>
    <xf numFmtId="9" fontId="14" fillId="0" borderId="22" xfId="0" applyNumberFormat="1" applyFont="1" applyFill="1" applyBorder="1" applyAlignment="1" applyProtection="1">
      <alignment horizontal="center" vertical="center" wrapText="1"/>
    </xf>
    <xf numFmtId="9" fontId="14" fillId="0" borderId="44" xfId="0" applyNumberFormat="1" applyFont="1" applyFill="1" applyBorder="1" applyAlignment="1" applyProtection="1">
      <alignment horizontal="center" vertical="center" wrapText="1"/>
    </xf>
    <xf numFmtId="0" fontId="14" fillId="0" borderId="64" xfId="0" applyFont="1" applyFill="1" applyBorder="1" applyAlignment="1" applyProtection="1">
      <alignment horizontal="left" vertical="center"/>
    </xf>
    <xf numFmtId="0" fontId="14" fillId="0" borderId="37" xfId="0" applyFont="1" applyFill="1" applyBorder="1" applyAlignment="1" applyProtection="1">
      <alignment horizontal="left" vertical="center"/>
    </xf>
    <xf numFmtId="0" fontId="14" fillId="0" borderId="65" xfId="0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 applyProtection="1">
      <alignment horizontal="left" vertical="center"/>
    </xf>
    <xf numFmtId="0" fontId="14" fillId="0" borderId="53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165" fontId="14" fillId="4" borderId="16" xfId="0" applyNumberFormat="1" applyFont="1" applyFill="1" applyBorder="1" applyAlignment="1" applyProtection="1">
      <alignment horizontal="center" vertical="center"/>
    </xf>
    <xf numFmtId="165" fontId="14" fillId="4" borderId="36" xfId="0" applyNumberFormat="1" applyFont="1" applyFill="1" applyBorder="1" applyAlignment="1" applyProtection="1">
      <alignment horizontal="center" vertical="center"/>
    </xf>
    <xf numFmtId="165" fontId="14" fillId="4" borderId="8" xfId="0" applyNumberFormat="1" applyFont="1" applyFill="1" applyBorder="1" applyAlignment="1" applyProtection="1">
      <alignment horizontal="center" vertical="center"/>
    </xf>
    <xf numFmtId="165" fontId="14" fillId="0" borderId="23" xfId="0" applyNumberFormat="1" applyFont="1" applyFill="1" applyBorder="1" applyAlignment="1" applyProtection="1">
      <alignment horizontal="center" vertical="center" wrapText="1"/>
    </xf>
    <xf numFmtId="165" fontId="14" fillId="0" borderId="47" xfId="0" applyNumberFormat="1" applyFont="1" applyFill="1" applyBorder="1" applyAlignment="1" applyProtection="1">
      <alignment horizontal="center" vertical="center" wrapText="1"/>
    </xf>
    <xf numFmtId="165" fontId="14" fillId="0" borderId="22" xfId="0" applyNumberFormat="1" applyFont="1" applyFill="1" applyBorder="1" applyAlignment="1" applyProtection="1">
      <alignment horizontal="center" vertical="center" wrapText="1"/>
    </xf>
    <xf numFmtId="165" fontId="14" fillId="0" borderId="44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1" fontId="14" fillId="4" borderId="36" xfId="0" applyNumberFormat="1" applyFont="1" applyFill="1" applyBorder="1" applyAlignment="1" applyProtection="1">
      <alignment horizontal="center" vertical="center"/>
    </xf>
    <xf numFmtId="1" fontId="14" fillId="4" borderId="8" xfId="0" applyNumberFormat="1" applyFont="1" applyFill="1" applyBorder="1" applyAlignment="1" applyProtection="1">
      <alignment horizontal="center" vertical="center"/>
    </xf>
    <xf numFmtId="165" fontId="14" fillId="4" borderId="23" xfId="0" applyNumberFormat="1" applyFont="1" applyFill="1" applyBorder="1" applyAlignment="1" applyProtection="1">
      <alignment horizontal="center" vertical="center"/>
    </xf>
    <xf numFmtId="165" fontId="14" fillId="4" borderId="22" xfId="0" applyNumberFormat="1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left"/>
    </xf>
    <xf numFmtId="0" fontId="14" fillId="0" borderId="14" xfId="0" applyFont="1" applyFill="1" applyBorder="1" applyAlignment="1" applyProtection="1">
      <alignment horizontal="left"/>
    </xf>
    <xf numFmtId="0" fontId="14" fillId="4" borderId="16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textRotation="90"/>
    </xf>
    <xf numFmtId="0" fontId="10" fillId="0" borderId="10" xfId="0" applyFont="1" applyBorder="1" applyAlignment="1" applyProtection="1">
      <alignment horizontal="center"/>
    </xf>
    <xf numFmtId="1" fontId="9" fillId="4" borderId="14" xfId="0" applyNumberFormat="1" applyFont="1" applyFill="1" applyBorder="1" applyAlignment="1" applyProtection="1">
      <alignment horizontal="center"/>
    </xf>
    <xf numFmtId="0" fontId="9" fillId="4" borderId="15" xfId="0" applyFont="1" applyFill="1" applyBorder="1" applyAlignment="1" applyProtection="1">
      <alignment horizont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1" fontId="14" fillId="4" borderId="24" xfId="0" applyNumberFormat="1" applyFont="1" applyFill="1" applyBorder="1" applyAlignment="1" applyProtection="1">
      <alignment horizontal="center" wrapText="1"/>
    </xf>
    <xf numFmtId="1" fontId="14" fillId="4" borderId="47" xfId="0" applyNumberFormat="1" applyFont="1" applyFill="1" applyBorder="1" applyAlignment="1" applyProtection="1">
      <alignment horizontal="center" wrapText="1"/>
    </xf>
    <xf numFmtId="1" fontId="14" fillId="4" borderId="0" xfId="0" applyNumberFormat="1" applyFont="1" applyFill="1" applyBorder="1" applyAlignment="1" applyProtection="1">
      <alignment horizontal="center" wrapText="1"/>
    </xf>
    <xf numFmtId="1" fontId="14" fillId="4" borderId="21" xfId="0" applyNumberFormat="1" applyFont="1" applyFill="1" applyBorder="1" applyAlignment="1" applyProtection="1">
      <alignment horizontal="center" wrapText="1"/>
    </xf>
    <xf numFmtId="1" fontId="14" fillId="4" borderId="34" xfId="0" applyNumberFormat="1" applyFont="1" applyFill="1" applyBorder="1" applyAlignment="1" applyProtection="1">
      <alignment horizontal="center" wrapText="1"/>
    </xf>
    <xf numFmtId="1" fontId="14" fillId="4" borderId="44" xfId="0" applyNumberFormat="1" applyFont="1" applyFill="1" applyBorder="1" applyAlignment="1" applyProtection="1">
      <alignment horizontal="center" wrapText="1"/>
    </xf>
    <xf numFmtId="0" fontId="14" fillId="0" borderId="66" xfId="0" applyFont="1" applyFill="1" applyBorder="1" applyAlignment="1" applyProtection="1">
      <alignment horizontal="left" vertical="center"/>
    </xf>
    <xf numFmtId="0" fontId="14" fillId="0" borderId="49" xfId="0" applyFont="1" applyFill="1" applyBorder="1" applyAlignment="1" applyProtection="1">
      <alignment horizontal="left" vertical="center"/>
    </xf>
    <xf numFmtId="165" fontId="14" fillId="0" borderId="43" xfId="0" applyNumberFormat="1" applyFont="1" applyFill="1" applyBorder="1" applyAlignment="1" applyProtection="1">
      <alignment horizontal="center" vertical="center" wrapText="1"/>
    </xf>
    <xf numFmtId="165" fontId="14" fillId="0" borderId="51" xfId="0" applyNumberFormat="1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left" vertical="center"/>
    </xf>
    <xf numFmtId="0" fontId="23" fillId="0" borderId="33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left" vertical="center"/>
    </xf>
    <xf numFmtId="0" fontId="23" fillId="0" borderId="26" xfId="0" applyFont="1" applyFill="1" applyBorder="1" applyAlignment="1" applyProtection="1">
      <alignment horizontal="left" vertical="center"/>
    </xf>
    <xf numFmtId="0" fontId="14" fillId="0" borderId="32" xfId="0" applyFont="1" applyFill="1" applyBorder="1" applyAlignment="1" applyProtection="1">
      <alignment horizontal="left" vertical="center"/>
    </xf>
    <xf numFmtId="0" fontId="14" fillId="0" borderId="52" xfId="0" applyFont="1" applyFill="1" applyBorder="1" applyAlignment="1" applyProtection="1">
      <alignment horizontal="left" vertical="center"/>
    </xf>
    <xf numFmtId="9" fontId="14" fillId="0" borderId="9" xfId="0" applyNumberFormat="1" applyFont="1" applyFill="1" applyBorder="1" applyAlignment="1" applyProtection="1">
      <alignment horizontal="center" vertical="center" wrapText="1"/>
    </xf>
    <xf numFmtId="9" fontId="14" fillId="0" borderId="45" xfId="0" applyNumberFormat="1" applyFont="1" applyFill="1" applyBorder="1" applyAlignment="1" applyProtection="1">
      <alignment horizontal="center" vertical="center" wrapText="1"/>
    </xf>
    <xf numFmtId="0" fontId="33" fillId="13" borderId="46" xfId="0" applyFont="1" applyFill="1" applyBorder="1" applyAlignment="1">
      <alignment horizontal="center" vertical="center" textRotation="90" wrapText="1"/>
    </xf>
    <xf numFmtId="0" fontId="33" fillId="13" borderId="18" xfId="0" applyFont="1" applyFill="1" applyBorder="1" applyAlignment="1">
      <alignment horizontal="center" vertical="center" textRotation="90" wrapText="1"/>
    </xf>
    <xf numFmtId="0" fontId="33" fillId="13" borderId="60" xfId="0" applyFont="1" applyFill="1" applyBorder="1" applyAlignment="1">
      <alignment horizontal="center" vertical="center" textRotation="90" wrapText="1"/>
    </xf>
    <xf numFmtId="0" fontId="33" fillId="13" borderId="58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left" vertical="center" wrapText="1"/>
    </xf>
    <xf numFmtId="0" fontId="33" fillId="0" borderId="58" xfId="0" applyFont="1" applyFill="1" applyBorder="1" applyAlignment="1">
      <alignment horizontal="center" vertical="center" wrapText="1"/>
    </xf>
  </cellXfs>
  <cellStyles count="5">
    <cellStyle name="Akcent 1" xfId="1" builtinId="29"/>
    <cellStyle name="Dziesiętny" xfId="2" builtinId="3"/>
    <cellStyle name="Normalny" xfId="0" builtinId="0"/>
    <cellStyle name="Normalny 2" xfId="4" xr:uid="{00000000-0005-0000-0000-000003000000}"/>
    <cellStyle name="Normalny 3" xfId="3" xr:uid="{00000000-0005-0000-0000-000004000000}"/>
  </cellStyles>
  <dxfs count="0"/>
  <tableStyles count="0" defaultTableStyle="TableStyleMedium2" defaultPivotStyle="PivotStyleLight16"/>
  <colors>
    <mruColors>
      <color rgb="FFFFFF99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WM/Dziekanat/Programy%20studi&#243;w/Plany%20studi&#243;w_2017_2018/I%20stopie&#324;/OK_Le&#347;nictwo/I%20rok_L_I_S_obowi&#261;zuje_2017_2018_DAREK_ver.%20ostatecz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śnictwo_I stopień"/>
      <sheetName val="Moduły I stopień"/>
      <sheetName val="Pola wyboru"/>
    </sheetNames>
    <sheetDataSet>
      <sheetData sheetId="0">
        <row r="1">
          <cell r="B1" t="str">
            <v>Leśnictwo</v>
          </cell>
        </row>
        <row r="5">
          <cell r="B5" t="str">
            <v>I stopnia</v>
          </cell>
        </row>
      </sheetData>
      <sheetData sheetId="1"/>
      <sheetData sheetId="2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5"/>
  <sheetViews>
    <sheetView tabSelected="1" view="pageBreakPreview" topLeftCell="A427" zoomScale="70" zoomScaleNormal="70" zoomScaleSheetLayoutView="70" workbookViewId="0">
      <selection activeCell="H454" sqref="H454"/>
    </sheetView>
  </sheetViews>
  <sheetFormatPr defaultColWidth="8.88671875" defaultRowHeight="14.4" x14ac:dyDescent="0.3"/>
  <cols>
    <col min="1" max="1" width="48.109375" style="2" bestFit="1" customWidth="1"/>
    <col min="2" max="2" width="4" style="2" customWidth="1"/>
    <col min="3" max="3" width="7.5546875" style="2" customWidth="1"/>
    <col min="4" max="4" width="6.5546875" style="2" customWidth="1"/>
    <col min="5" max="5" width="9.88671875" style="2" customWidth="1"/>
    <col min="6" max="6" width="7.109375" style="2" customWidth="1"/>
    <col min="7" max="7" width="6.109375" style="2" customWidth="1"/>
    <col min="8" max="8" width="7.44140625" style="2" customWidth="1"/>
    <col min="9" max="9" width="8.44140625" style="2" customWidth="1"/>
    <col min="10" max="10" width="8.5546875" style="2" customWidth="1"/>
    <col min="11" max="11" width="7.109375" style="2" customWidth="1"/>
    <col min="12" max="12" width="7.44140625" style="2" customWidth="1"/>
    <col min="13" max="13" width="7.109375" style="2" customWidth="1"/>
    <col min="14" max="14" width="7.5546875" style="2" customWidth="1"/>
    <col min="15" max="15" width="7.44140625" style="2" bestFit="1" customWidth="1"/>
    <col min="16" max="16" width="8" style="2" customWidth="1"/>
    <col min="17" max="17" width="7.5546875" style="2" customWidth="1"/>
    <col min="18" max="18" width="7.44140625" style="2" customWidth="1"/>
    <col min="19" max="20" width="7" style="2" customWidth="1"/>
    <col min="21" max="21" width="8" style="2" customWidth="1"/>
    <col min="22" max="22" width="6.5546875" style="2" customWidth="1"/>
    <col min="23" max="23" width="6.88671875" style="2" customWidth="1"/>
    <col min="24" max="24" width="6.5546875" style="2" customWidth="1"/>
    <col min="25" max="16384" width="8.88671875" style="2"/>
  </cols>
  <sheetData>
    <row r="1" spans="1:24" ht="18.899999999999999" customHeight="1" x14ac:dyDescent="0.4">
      <c r="A1" s="1" t="s">
        <v>74</v>
      </c>
      <c r="B1" s="138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P1" s="109"/>
      <c r="Q1" s="235" t="s">
        <v>269</v>
      </c>
      <c r="R1" s="235"/>
      <c r="S1" s="235"/>
      <c r="T1" s="235"/>
      <c r="U1" s="235"/>
      <c r="V1" s="235"/>
      <c r="W1" s="235"/>
      <c r="X1" s="235"/>
    </row>
    <row r="2" spans="1:24" ht="18.899999999999999" customHeight="1" x14ac:dyDescent="0.35">
      <c r="A2" s="1" t="s">
        <v>76</v>
      </c>
      <c r="B2" s="139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P2" s="109"/>
      <c r="Q2" s="235"/>
      <c r="R2" s="235"/>
      <c r="S2" s="235"/>
      <c r="T2" s="235"/>
      <c r="U2" s="235"/>
      <c r="V2" s="235"/>
      <c r="W2" s="235"/>
      <c r="X2" s="235"/>
    </row>
    <row r="3" spans="1:24" x14ac:dyDescent="0.3">
      <c r="A3" s="1" t="s">
        <v>79</v>
      </c>
      <c r="B3" s="123" t="s">
        <v>83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P3" s="109"/>
      <c r="Q3" s="235"/>
      <c r="R3" s="235"/>
      <c r="S3" s="235"/>
      <c r="T3" s="235"/>
      <c r="U3" s="235"/>
      <c r="V3" s="235"/>
      <c r="W3" s="235"/>
      <c r="X3" s="235"/>
    </row>
    <row r="4" spans="1:24" x14ac:dyDescent="0.3">
      <c r="A4" s="1" t="s">
        <v>78</v>
      </c>
      <c r="B4" s="123" t="s">
        <v>80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P4" s="109"/>
      <c r="Q4" s="245"/>
      <c r="R4" s="245"/>
      <c r="S4" s="245"/>
      <c r="T4" s="245"/>
      <c r="U4" s="245"/>
      <c r="V4" s="109"/>
      <c r="W4" s="109"/>
      <c r="X4" s="109"/>
    </row>
    <row r="5" spans="1:24" x14ac:dyDescent="0.3">
      <c r="A5" s="1" t="s">
        <v>75</v>
      </c>
      <c r="B5" s="132" t="s">
        <v>52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P5" s="109"/>
      <c r="Q5" s="245"/>
      <c r="R5" s="245"/>
      <c r="S5" s="245"/>
      <c r="T5" s="245"/>
      <c r="U5" s="245"/>
      <c r="V5" s="109"/>
      <c r="W5" s="109"/>
      <c r="X5" s="109"/>
    </row>
    <row r="6" spans="1:24" x14ac:dyDescent="0.3">
      <c r="A6" s="1" t="s">
        <v>81</v>
      </c>
      <c r="B6" s="132" t="s">
        <v>52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3">
      <c r="A7" s="131" t="s">
        <v>84</v>
      </c>
      <c r="B7" s="133" t="s">
        <v>23</v>
      </c>
      <c r="C7" s="133"/>
      <c r="D7" s="133"/>
      <c r="E7" s="133"/>
      <c r="F7" s="133"/>
      <c r="G7" s="133"/>
      <c r="H7" s="3">
        <v>1</v>
      </c>
      <c r="I7" s="4"/>
      <c r="J7" s="4"/>
      <c r="K7" s="4"/>
      <c r="L7" s="4"/>
    </row>
    <row r="8" spans="1:24" x14ac:dyDescent="0.3">
      <c r="A8" s="131"/>
      <c r="B8" s="133"/>
      <c r="C8" s="133"/>
      <c r="D8" s="133"/>
      <c r="E8" s="133"/>
      <c r="F8" s="133"/>
      <c r="G8" s="133"/>
      <c r="H8" s="3">
        <v>2</v>
      </c>
      <c r="I8" s="4"/>
      <c r="J8" s="4"/>
      <c r="K8" s="4"/>
      <c r="L8" s="4"/>
    </row>
    <row r="9" spans="1:24" ht="15" thickBot="1" x14ac:dyDescent="0.35">
      <c r="A9" s="131"/>
      <c r="B9" s="133"/>
      <c r="C9" s="133"/>
      <c r="D9" s="133"/>
      <c r="E9" s="133"/>
      <c r="F9" s="133"/>
      <c r="G9" s="133"/>
      <c r="H9" s="3">
        <v>3</v>
      </c>
      <c r="I9" s="4"/>
      <c r="J9" s="4"/>
      <c r="K9" s="4"/>
      <c r="L9" s="4"/>
      <c r="U9" s="110" t="s">
        <v>268</v>
      </c>
    </row>
    <row r="10" spans="1:24" ht="14.4" customHeight="1" thickBot="1" x14ac:dyDescent="0.35">
      <c r="A10" s="134" t="s">
        <v>13</v>
      </c>
      <c r="B10" s="136" t="s">
        <v>0</v>
      </c>
      <c r="C10" s="144" t="s">
        <v>2</v>
      </c>
      <c r="D10" s="145"/>
      <c r="E10" s="145"/>
      <c r="F10" s="146"/>
      <c r="G10" s="147" t="s">
        <v>145</v>
      </c>
      <c r="H10" s="151" t="s">
        <v>146</v>
      </c>
      <c r="I10" s="124" t="s">
        <v>3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6"/>
      <c r="U10" s="158" t="s">
        <v>4</v>
      </c>
      <c r="V10" s="160" t="s">
        <v>38</v>
      </c>
      <c r="W10" s="161"/>
      <c r="X10" s="162"/>
    </row>
    <row r="11" spans="1:24" ht="21.9" customHeight="1" thickBot="1" x14ac:dyDescent="0.35">
      <c r="A11" s="135"/>
      <c r="B11" s="137"/>
      <c r="C11" s="166" t="s">
        <v>5</v>
      </c>
      <c r="D11" s="167" t="s">
        <v>6</v>
      </c>
      <c r="E11" s="167" t="s">
        <v>1</v>
      </c>
      <c r="F11" s="170" t="s">
        <v>7</v>
      </c>
      <c r="G11" s="148"/>
      <c r="H11" s="150"/>
      <c r="I11" s="171" t="s">
        <v>147</v>
      </c>
      <c r="J11" s="149" t="s">
        <v>148</v>
      </c>
      <c r="K11" s="176" t="s">
        <v>6</v>
      </c>
      <c r="L11" s="177"/>
      <c r="M11" s="177"/>
      <c r="N11" s="177"/>
      <c r="O11" s="177"/>
      <c r="P11" s="177"/>
      <c r="Q11" s="177"/>
      <c r="R11" s="173" t="s">
        <v>1</v>
      </c>
      <c r="S11" s="174"/>
      <c r="T11" s="175"/>
      <c r="U11" s="159"/>
      <c r="V11" s="163"/>
      <c r="W11" s="164"/>
      <c r="X11" s="165"/>
    </row>
    <row r="12" spans="1:24" ht="15" thickBot="1" x14ac:dyDescent="0.35">
      <c r="A12" s="135"/>
      <c r="B12" s="137"/>
      <c r="C12" s="166"/>
      <c r="D12" s="168"/>
      <c r="E12" s="168"/>
      <c r="F12" s="170"/>
      <c r="G12" s="148"/>
      <c r="H12" s="150"/>
      <c r="I12" s="172"/>
      <c r="J12" s="150"/>
      <c r="K12" s="129" t="s">
        <v>40</v>
      </c>
      <c r="L12" s="155" t="s">
        <v>39</v>
      </c>
      <c r="M12" s="156"/>
      <c r="N12" s="156"/>
      <c r="O12" s="156"/>
      <c r="P12" s="157"/>
      <c r="Q12" s="130" t="s">
        <v>37</v>
      </c>
      <c r="R12" s="176"/>
      <c r="S12" s="177"/>
      <c r="T12" s="178"/>
      <c r="U12" s="159"/>
      <c r="V12" s="140" t="str">
        <f>IF($B$7=0,"",$B$7)</f>
        <v>nauk rolniczych, leśnych i weterynaryjnych</v>
      </c>
      <c r="W12" s="140" t="str">
        <f>IF($B$8=0,"",$B$8)</f>
        <v/>
      </c>
      <c r="X12" s="140" t="str">
        <f>IF($B$9=0,"",$B$9)</f>
        <v/>
      </c>
    </row>
    <row r="13" spans="1:24" ht="15.6" customHeight="1" thickBot="1" x14ac:dyDescent="0.35">
      <c r="A13" s="135"/>
      <c r="B13" s="137"/>
      <c r="C13" s="166"/>
      <c r="D13" s="168"/>
      <c r="E13" s="168"/>
      <c r="F13" s="170"/>
      <c r="G13" s="148"/>
      <c r="H13" s="150"/>
      <c r="I13" s="172"/>
      <c r="J13" s="150"/>
      <c r="K13" s="129"/>
      <c r="L13" s="142" t="s">
        <v>41</v>
      </c>
      <c r="M13" s="127" t="s">
        <v>9</v>
      </c>
      <c r="N13" s="152" t="s">
        <v>10</v>
      </c>
      <c r="O13" s="153"/>
      <c r="P13" s="154"/>
      <c r="Q13" s="130"/>
      <c r="R13" s="179" t="s">
        <v>39</v>
      </c>
      <c r="S13" s="180"/>
      <c r="T13" s="181"/>
      <c r="U13" s="159"/>
      <c r="V13" s="141"/>
      <c r="W13" s="141"/>
      <c r="X13" s="141"/>
    </row>
    <row r="14" spans="1:24" ht="63.9" customHeight="1" x14ac:dyDescent="0.3">
      <c r="A14" s="135"/>
      <c r="B14" s="137"/>
      <c r="C14" s="166"/>
      <c r="D14" s="169"/>
      <c r="E14" s="169"/>
      <c r="F14" s="170"/>
      <c r="G14" s="148"/>
      <c r="H14" s="150"/>
      <c r="I14" s="172"/>
      <c r="J14" s="150"/>
      <c r="K14" s="129"/>
      <c r="L14" s="143"/>
      <c r="M14" s="128"/>
      <c r="N14" s="5" t="s">
        <v>8</v>
      </c>
      <c r="O14" s="6" t="s">
        <v>34</v>
      </c>
      <c r="P14" s="7" t="s">
        <v>144</v>
      </c>
      <c r="Q14" s="130"/>
      <c r="R14" s="8" t="s">
        <v>8</v>
      </c>
      <c r="S14" s="9" t="s">
        <v>35</v>
      </c>
      <c r="T14" s="10" t="s">
        <v>36</v>
      </c>
      <c r="U14" s="159"/>
      <c r="V14" s="141"/>
      <c r="W14" s="141"/>
      <c r="X14" s="141"/>
    </row>
    <row r="15" spans="1:24" ht="24.9" customHeight="1" x14ac:dyDescent="0.3">
      <c r="A15" s="184" t="s">
        <v>11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6"/>
    </row>
    <row r="16" spans="1:24" ht="24.9" customHeight="1" x14ac:dyDescent="0.3">
      <c r="A16" s="187" t="s">
        <v>12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9"/>
    </row>
    <row r="17" spans="1:25" s="11" customFormat="1" ht="14.4" customHeight="1" x14ac:dyDescent="0.3">
      <c r="A17" s="183" t="s">
        <v>27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2"/>
    </row>
    <row r="18" spans="1:25" ht="30" customHeight="1" x14ac:dyDescent="0.3">
      <c r="A18" s="64" t="s">
        <v>168</v>
      </c>
      <c r="B18" s="65">
        <v>1</v>
      </c>
      <c r="C18" s="66">
        <v>2</v>
      </c>
      <c r="D18" s="56">
        <f t="shared" ref="D18:D27" si="0">IF(C18&gt;0,K18/(I18/C18),0)</f>
        <v>1</v>
      </c>
      <c r="E18" s="56">
        <f t="shared" ref="E18:E27" si="1">IF(C18&gt;0,R18/(I18/C18),0)</f>
        <v>1</v>
      </c>
      <c r="F18" s="56">
        <f t="shared" ref="F18:F27" si="2">IF(U18&gt;0,FLOOR((P18+T18)/U18,0.1),0)</f>
        <v>0</v>
      </c>
      <c r="G18" s="67" t="s">
        <v>21</v>
      </c>
      <c r="H18" s="67" t="s">
        <v>20</v>
      </c>
      <c r="I18" s="16">
        <f>K18+R18</f>
        <v>60</v>
      </c>
      <c r="J18" s="16">
        <f>P18+T18</f>
        <v>0</v>
      </c>
      <c r="K18" s="16">
        <f>L18+Q18</f>
        <v>30</v>
      </c>
      <c r="L18" s="16">
        <f>M18+N18</f>
        <v>30</v>
      </c>
      <c r="M18" s="65">
        <v>30</v>
      </c>
      <c r="N18" s="57">
        <f t="shared" ref="N18:N27" si="3">O18+P18</f>
        <v>0</v>
      </c>
      <c r="O18" s="65"/>
      <c r="P18" s="65"/>
      <c r="Q18" s="65"/>
      <c r="R18" s="68">
        <f t="shared" ref="R18:R27" si="4">(C18*U18)-K18</f>
        <v>30</v>
      </c>
      <c r="S18" s="65">
        <v>30</v>
      </c>
      <c r="T18" s="69">
        <f t="shared" ref="T18:T27" si="5">R18-S18</f>
        <v>0</v>
      </c>
      <c r="U18" s="70">
        <v>30</v>
      </c>
      <c r="V18" s="71">
        <v>100</v>
      </c>
      <c r="W18" s="71"/>
      <c r="X18" s="71"/>
    </row>
    <row r="19" spans="1:25" ht="14.4" customHeight="1" x14ac:dyDescent="0.3">
      <c r="A19" s="72"/>
      <c r="B19" s="73">
        <v>1</v>
      </c>
      <c r="C19" s="74"/>
      <c r="D19" s="56">
        <f t="shared" si="0"/>
        <v>0</v>
      </c>
      <c r="E19" s="56">
        <f t="shared" si="1"/>
        <v>0</v>
      </c>
      <c r="F19" s="75">
        <f t="shared" si="2"/>
        <v>0</v>
      </c>
      <c r="G19" s="76"/>
      <c r="H19" s="76"/>
      <c r="I19" s="77">
        <f t="shared" ref="I19:I27" si="6">K19+R19</f>
        <v>0</v>
      </c>
      <c r="J19" s="16">
        <f t="shared" ref="J19:J27" si="7">P19+T19</f>
        <v>0</v>
      </c>
      <c r="K19" s="77">
        <f t="shared" ref="K19:K27" si="8">L19+Q19</f>
        <v>0</v>
      </c>
      <c r="L19" s="77">
        <f t="shared" ref="L19:L27" si="9">M19+N19</f>
        <v>0</v>
      </c>
      <c r="M19" s="73"/>
      <c r="N19" s="78">
        <f t="shared" si="3"/>
        <v>0</v>
      </c>
      <c r="O19" s="73"/>
      <c r="P19" s="73"/>
      <c r="Q19" s="73"/>
      <c r="R19" s="68">
        <f t="shared" si="4"/>
        <v>0</v>
      </c>
      <c r="S19" s="65"/>
      <c r="T19" s="69">
        <f t="shared" si="5"/>
        <v>0</v>
      </c>
      <c r="U19" s="70"/>
      <c r="V19" s="72"/>
      <c r="W19" s="72"/>
      <c r="X19" s="72"/>
    </row>
    <row r="20" spans="1:25" ht="14.4" customHeight="1" x14ac:dyDescent="0.3">
      <c r="A20" s="72"/>
      <c r="B20" s="73">
        <v>1</v>
      </c>
      <c r="C20" s="74"/>
      <c r="D20" s="56">
        <f t="shared" ref="D20:D25" si="10">IF(C20&gt;0,K20/(I20/C20),0)</f>
        <v>0</v>
      </c>
      <c r="E20" s="56">
        <f t="shared" ref="E20:E25" si="11">IF(C20&gt;0,R20/(I20/C20),0)</f>
        <v>0</v>
      </c>
      <c r="F20" s="75">
        <f t="shared" ref="F20:F25" si="12">IF(U20&gt;0,FLOOR((P20+T20)/U20,0.1),0)</f>
        <v>0</v>
      </c>
      <c r="G20" s="76"/>
      <c r="H20" s="76"/>
      <c r="I20" s="77">
        <f t="shared" si="6"/>
        <v>0</v>
      </c>
      <c r="J20" s="16">
        <f t="shared" si="7"/>
        <v>0</v>
      </c>
      <c r="K20" s="77">
        <f t="shared" si="8"/>
        <v>0</v>
      </c>
      <c r="L20" s="77">
        <f t="shared" si="9"/>
        <v>0</v>
      </c>
      <c r="M20" s="73"/>
      <c r="N20" s="78">
        <f t="shared" si="3"/>
        <v>0</v>
      </c>
      <c r="O20" s="73"/>
      <c r="P20" s="73"/>
      <c r="Q20" s="73"/>
      <c r="R20" s="68">
        <f t="shared" si="4"/>
        <v>0</v>
      </c>
      <c r="S20" s="65"/>
      <c r="T20" s="69">
        <f t="shared" si="5"/>
        <v>0</v>
      </c>
      <c r="U20" s="70"/>
      <c r="V20" s="72"/>
      <c r="W20" s="72"/>
      <c r="X20" s="72"/>
    </row>
    <row r="21" spans="1:25" ht="14.4" customHeight="1" x14ac:dyDescent="0.3">
      <c r="A21" s="72"/>
      <c r="B21" s="73">
        <v>1</v>
      </c>
      <c r="C21" s="74"/>
      <c r="D21" s="56">
        <f t="shared" si="10"/>
        <v>0</v>
      </c>
      <c r="E21" s="56">
        <f t="shared" si="11"/>
        <v>0</v>
      </c>
      <c r="F21" s="75">
        <f t="shared" si="12"/>
        <v>0</v>
      </c>
      <c r="G21" s="76"/>
      <c r="H21" s="76"/>
      <c r="I21" s="77">
        <f t="shared" ref="I21:I25" si="13">K21+R21</f>
        <v>0</v>
      </c>
      <c r="J21" s="16">
        <f t="shared" ref="J21:J25" si="14">P21+T21</f>
        <v>0</v>
      </c>
      <c r="K21" s="77">
        <f t="shared" ref="K21:K25" si="15">L21+Q21</f>
        <v>0</v>
      </c>
      <c r="L21" s="77">
        <f t="shared" ref="L21:L25" si="16">M21+N21</f>
        <v>0</v>
      </c>
      <c r="M21" s="73"/>
      <c r="N21" s="78">
        <f t="shared" si="3"/>
        <v>0</v>
      </c>
      <c r="O21" s="73"/>
      <c r="P21" s="73"/>
      <c r="Q21" s="73"/>
      <c r="R21" s="68">
        <f t="shared" si="4"/>
        <v>0</v>
      </c>
      <c r="S21" s="65"/>
      <c r="T21" s="69">
        <f t="shared" si="5"/>
        <v>0</v>
      </c>
      <c r="U21" s="70"/>
      <c r="V21" s="72"/>
      <c r="W21" s="72"/>
      <c r="X21" s="72"/>
    </row>
    <row r="22" spans="1:25" ht="14.4" customHeight="1" x14ac:dyDescent="0.3">
      <c r="A22" s="72"/>
      <c r="B22" s="73">
        <v>1</v>
      </c>
      <c r="C22" s="74"/>
      <c r="D22" s="56">
        <f t="shared" si="10"/>
        <v>0</v>
      </c>
      <c r="E22" s="56">
        <f t="shared" si="11"/>
        <v>0</v>
      </c>
      <c r="F22" s="75">
        <f t="shared" si="12"/>
        <v>0</v>
      </c>
      <c r="G22" s="76"/>
      <c r="H22" s="76"/>
      <c r="I22" s="77">
        <f t="shared" si="13"/>
        <v>0</v>
      </c>
      <c r="J22" s="16">
        <f t="shared" si="14"/>
        <v>0</v>
      </c>
      <c r="K22" s="77">
        <f t="shared" si="15"/>
        <v>0</v>
      </c>
      <c r="L22" s="77">
        <f t="shared" si="16"/>
        <v>0</v>
      </c>
      <c r="M22" s="73"/>
      <c r="N22" s="78">
        <f t="shared" si="3"/>
        <v>0</v>
      </c>
      <c r="O22" s="73"/>
      <c r="P22" s="73"/>
      <c r="Q22" s="73"/>
      <c r="R22" s="68">
        <f t="shared" si="4"/>
        <v>0</v>
      </c>
      <c r="S22" s="65"/>
      <c r="T22" s="69">
        <f t="shared" si="5"/>
        <v>0</v>
      </c>
      <c r="U22" s="70"/>
      <c r="V22" s="72"/>
      <c r="W22" s="72"/>
      <c r="X22" s="72"/>
    </row>
    <row r="23" spans="1:25" ht="14.4" customHeight="1" x14ac:dyDescent="0.3">
      <c r="A23" s="72"/>
      <c r="B23" s="73">
        <v>1</v>
      </c>
      <c r="C23" s="74"/>
      <c r="D23" s="56">
        <f t="shared" si="10"/>
        <v>0</v>
      </c>
      <c r="E23" s="56">
        <f t="shared" si="11"/>
        <v>0</v>
      </c>
      <c r="F23" s="75">
        <f t="shared" si="12"/>
        <v>0</v>
      </c>
      <c r="G23" s="76"/>
      <c r="H23" s="76"/>
      <c r="I23" s="77">
        <f t="shared" si="13"/>
        <v>0</v>
      </c>
      <c r="J23" s="16">
        <f t="shared" si="14"/>
        <v>0</v>
      </c>
      <c r="K23" s="77">
        <f t="shared" si="15"/>
        <v>0</v>
      </c>
      <c r="L23" s="77">
        <f t="shared" si="16"/>
        <v>0</v>
      </c>
      <c r="M23" s="73"/>
      <c r="N23" s="78">
        <f t="shared" si="3"/>
        <v>0</v>
      </c>
      <c r="O23" s="73"/>
      <c r="P23" s="73"/>
      <c r="Q23" s="73"/>
      <c r="R23" s="68">
        <f t="shared" si="4"/>
        <v>0</v>
      </c>
      <c r="S23" s="65"/>
      <c r="T23" s="69">
        <f t="shared" si="5"/>
        <v>0</v>
      </c>
      <c r="U23" s="70"/>
      <c r="V23" s="72"/>
      <c r="W23" s="72"/>
      <c r="X23" s="72"/>
    </row>
    <row r="24" spans="1:25" ht="14.4" customHeight="1" x14ac:dyDescent="0.3">
      <c r="A24" s="72"/>
      <c r="B24" s="73">
        <v>1</v>
      </c>
      <c r="C24" s="74"/>
      <c r="D24" s="56">
        <f t="shared" si="10"/>
        <v>0</v>
      </c>
      <c r="E24" s="56">
        <f t="shared" si="11"/>
        <v>0</v>
      </c>
      <c r="F24" s="75">
        <f t="shared" si="12"/>
        <v>0</v>
      </c>
      <c r="G24" s="76"/>
      <c r="H24" s="76"/>
      <c r="I24" s="77">
        <f t="shared" si="13"/>
        <v>0</v>
      </c>
      <c r="J24" s="16">
        <f t="shared" si="14"/>
        <v>0</v>
      </c>
      <c r="K24" s="77">
        <f t="shared" si="15"/>
        <v>0</v>
      </c>
      <c r="L24" s="77">
        <f t="shared" si="16"/>
        <v>0</v>
      </c>
      <c r="M24" s="73"/>
      <c r="N24" s="78">
        <f t="shared" si="3"/>
        <v>0</v>
      </c>
      <c r="O24" s="73"/>
      <c r="P24" s="73"/>
      <c r="Q24" s="73"/>
      <c r="R24" s="68">
        <f t="shared" si="4"/>
        <v>0</v>
      </c>
      <c r="S24" s="65"/>
      <c r="T24" s="69">
        <f t="shared" si="5"/>
        <v>0</v>
      </c>
      <c r="U24" s="70"/>
      <c r="V24" s="72"/>
      <c r="W24" s="72"/>
      <c r="X24" s="72"/>
    </row>
    <row r="25" spans="1:25" ht="14.4" customHeight="1" x14ac:dyDescent="0.3">
      <c r="A25" s="72"/>
      <c r="B25" s="73">
        <v>1</v>
      </c>
      <c r="C25" s="74"/>
      <c r="D25" s="56">
        <f t="shared" si="10"/>
        <v>0</v>
      </c>
      <c r="E25" s="56">
        <f t="shared" si="11"/>
        <v>0</v>
      </c>
      <c r="F25" s="75">
        <f t="shared" si="12"/>
        <v>0</v>
      </c>
      <c r="G25" s="76"/>
      <c r="H25" s="76"/>
      <c r="I25" s="77">
        <f t="shared" si="13"/>
        <v>0</v>
      </c>
      <c r="J25" s="16">
        <f t="shared" si="14"/>
        <v>0</v>
      </c>
      <c r="K25" s="77">
        <f t="shared" si="15"/>
        <v>0</v>
      </c>
      <c r="L25" s="77">
        <f t="shared" si="16"/>
        <v>0</v>
      </c>
      <c r="M25" s="73"/>
      <c r="N25" s="78">
        <f t="shared" si="3"/>
        <v>0</v>
      </c>
      <c r="O25" s="73"/>
      <c r="P25" s="73"/>
      <c r="Q25" s="73"/>
      <c r="R25" s="68">
        <f t="shared" si="4"/>
        <v>0</v>
      </c>
      <c r="S25" s="65"/>
      <c r="T25" s="69">
        <f t="shared" si="5"/>
        <v>0</v>
      </c>
      <c r="U25" s="70"/>
      <c r="V25" s="72"/>
      <c r="W25" s="72"/>
      <c r="X25" s="72"/>
    </row>
    <row r="26" spans="1:25" ht="14.4" customHeight="1" x14ac:dyDescent="0.3">
      <c r="A26" s="72"/>
      <c r="B26" s="73">
        <v>1</v>
      </c>
      <c r="C26" s="74"/>
      <c r="D26" s="56">
        <f t="shared" si="0"/>
        <v>0</v>
      </c>
      <c r="E26" s="56">
        <f t="shared" si="1"/>
        <v>0</v>
      </c>
      <c r="F26" s="75">
        <f t="shared" si="2"/>
        <v>0</v>
      </c>
      <c r="G26" s="76"/>
      <c r="H26" s="76"/>
      <c r="I26" s="77">
        <f t="shared" si="6"/>
        <v>0</v>
      </c>
      <c r="J26" s="16">
        <f t="shared" si="7"/>
        <v>0</v>
      </c>
      <c r="K26" s="77">
        <f t="shared" si="8"/>
        <v>0</v>
      </c>
      <c r="L26" s="77">
        <f t="shared" si="9"/>
        <v>0</v>
      </c>
      <c r="M26" s="73"/>
      <c r="N26" s="78">
        <f t="shared" si="3"/>
        <v>0</v>
      </c>
      <c r="O26" s="73"/>
      <c r="P26" s="73"/>
      <c r="Q26" s="73"/>
      <c r="R26" s="68">
        <f t="shared" si="4"/>
        <v>0</v>
      </c>
      <c r="S26" s="65"/>
      <c r="T26" s="69">
        <f t="shared" si="5"/>
        <v>0</v>
      </c>
      <c r="U26" s="70"/>
      <c r="V26" s="72"/>
      <c r="W26" s="72"/>
      <c r="X26" s="72"/>
    </row>
    <row r="27" spans="1:25" ht="14.4" customHeight="1" x14ac:dyDescent="0.3">
      <c r="A27" s="72"/>
      <c r="B27" s="73">
        <v>1</v>
      </c>
      <c r="C27" s="74"/>
      <c r="D27" s="56">
        <f t="shared" si="0"/>
        <v>0</v>
      </c>
      <c r="E27" s="56">
        <f t="shared" si="1"/>
        <v>0</v>
      </c>
      <c r="F27" s="75">
        <f t="shared" si="2"/>
        <v>0</v>
      </c>
      <c r="G27" s="76"/>
      <c r="H27" s="76"/>
      <c r="I27" s="77">
        <f t="shared" si="6"/>
        <v>0</v>
      </c>
      <c r="J27" s="16">
        <f t="shared" si="7"/>
        <v>0</v>
      </c>
      <c r="K27" s="77">
        <f t="shared" si="8"/>
        <v>0</v>
      </c>
      <c r="L27" s="77">
        <f t="shared" si="9"/>
        <v>0</v>
      </c>
      <c r="M27" s="73"/>
      <c r="N27" s="78">
        <f t="shared" si="3"/>
        <v>0</v>
      </c>
      <c r="O27" s="73"/>
      <c r="P27" s="73"/>
      <c r="Q27" s="73"/>
      <c r="R27" s="68">
        <f t="shared" si="4"/>
        <v>0</v>
      </c>
      <c r="S27" s="65"/>
      <c r="T27" s="69">
        <f t="shared" si="5"/>
        <v>0</v>
      </c>
      <c r="U27" s="70"/>
      <c r="V27" s="72"/>
      <c r="W27" s="72"/>
      <c r="X27" s="72"/>
    </row>
    <row r="28" spans="1:25" s="13" customFormat="1" ht="14.4" customHeight="1" x14ac:dyDescent="0.3">
      <c r="A28" s="79" t="s">
        <v>149</v>
      </c>
      <c r="B28" s="57">
        <v>1</v>
      </c>
      <c r="C28" s="12">
        <f>SUM(C18:C27)</f>
        <v>2</v>
      </c>
      <c r="D28" s="12">
        <f>SUM(D18:D27)</f>
        <v>1</v>
      </c>
      <c r="E28" s="12">
        <f>SUM(E18:E27)</f>
        <v>1</v>
      </c>
      <c r="F28" s="56" t="s">
        <v>14</v>
      </c>
      <c r="G28" s="57" t="s">
        <v>14</v>
      </c>
      <c r="H28" s="57" t="s">
        <v>14</v>
      </c>
      <c r="I28" s="12">
        <f>SUM(I18:I27)</f>
        <v>60</v>
      </c>
      <c r="J28" s="56" t="s">
        <v>14</v>
      </c>
      <c r="K28" s="12">
        <f>SUM(K18:K27)</f>
        <v>30</v>
      </c>
      <c r="L28" s="12">
        <f>SUM(L18:L27)</f>
        <v>30</v>
      </c>
      <c r="M28" s="12">
        <f>SUM(M18:M27)</f>
        <v>30</v>
      </c>
      <c r="N28" s="12">
        <f>SUM(N18:N27)</f>
        <v>0</v>
      </c>
      <c r="O28" s="12">
        <f>SUM(O18:O27)</f>
        <v>0</v>
      </c>
      <c r="P28" s="56" t="s">
        <v>14</v>
      </c>
      <c r="Q28" s="12">
        <f>SUM(Q18:Q27)</f>
        <v>0</v>
      </c>
      <c r="R28" s="12">
        <f>SUM(R18:R27)</f>
        <v>30</v>
      </c>
      <c r="S28" s="12">
        <f>SUM(S18:S27)</f>
        <v>30</v>
      </c>
      <c r="T28" s="56" t="s">
        <v>14</v>
      </c>
      <c r="U28" s="57" t="s">
        <v>14</v>
      </c>
      <c r="V28" s="57" t="s">
        <v>14</v>
      </c>
      <c r="W28" s="57" t="s">
        <v>14</v>
      </c>
      <c r="X28" s="57" t="s">
        <v>14</v>
      </c>
      <c r="Y28" s="2"/>
    </row>
    <row r="29" spans="1:25" s="13" customFormat="1" ht="14.4" customHeight="1" x14ac:dyDescent="0.3">
      <c r="A29" s="79" t="s">
        <v>150</v>
      </c>
      <c r="B29" s="57">
        <v>1</v>
      </c>
      <c r="C29" s="56" t="s">
        <v>14</v>
      </c>
      <c r="D29" s="56" t="s">
        <v>14</v>
      </c>
      <c r="E29" s="56" t="s">
        <v>14</v>
      </c>
      <c r="F29" s="12">
        <f>SUM(F18:F27)</f>
        <v>0</v>
      </c>
      <c r="G29" s="57" t="s">
        <v>14</v>
      </c>
      <c r="H29" s="57" t="s">
        <v>14</v>
      </c>
      <c r="I29" s="57" t="s">
        <v>14</v>
      </c>
      <c r="J29" s="12">
        <f>SUM(J18:J27)</f>
        <v>0</v>
      </c>
      <c r="K29" s="57" t="s">
        <v>14</v>
      </c>
      <c r="L29" s="57" t="s">
        <v>14</v>
      </c>
      <c r="M29" s="57" t="s">
        <v>14</v>
      </c>
      <c r="N29" s="57" t="s">
        <v>14</v>
      </c>
      <c r="O29" s="57" t="s">
        <v>14</v>
      </c>
      <c r="P29" s="12">
        <f>SUM(P18:P27)</f>
        <v>0</v>
      </c>
      <c r="Q29" s="57" t="s">
        <v>14</v>
      </c>
      <c r="R29" s="57" t="s">
        <v>14</v>
      </c>
      <c r="S29" s="57" t="s">
        <v>14</v>
      </c>
      <c r="T29" s="12">
        <f>SUM(T18:T27)</f>
        <v>0</v>
      </c>
      <c r="U29" s="16" t="s">
        <v>14</v>
      </c>
      <c r="V29" s="57" t="s">
        <v>14</v>
      </c>
      <c r="W29" s="57" t="s">
        <v>14</v>
      </c>
      <c r="X29" s="57" t="s">
        <v>14</v>
      </c>
      <c r="Y29" s="2"/>
    </row>
    <row r="30" spans="1:25" s="13" customFormat="1" ht="14.4" customHeight="1" x14ac:dyDescent="0.3">
      <c r="A30" s="79" t="s">
        <v>151</v>
      </c>
      <c r="B30" s="57">
        <v>1</v>
      </c>
      <c r="C30" s="12">
        <f>SUMIF(H18:H27,"f",C18:C27)</f>
        <v>2</v>
      </c>
      <c r="D30" s="12">
        <f>SUMIF(H18:H27,"f",D18:D27)</f>
        <v>1</v>
      </c>
      <c r="E30" s="12">
        <f>SUMIF(H18:H27,"f",E18:E27)</f>
        <v>1</v>
      </c>
      <c r="F30" s="56" t="s">
        <v>14</v>
      </c>
      <c r="G30" s="57" t="s">
        <v>14</v>
      </c>
      <c r="H30" s="57" t="s">
        <v>14</v>
      </c>
      <c r="I30" s="12">
        <f>SUMIF(H18:H27,"f",I18:I27)</f>
        <v>60</v>
      </c>
      <c r="J30" s="57" t="s">
        <v>14</v>
      </c>
      <c r="K30" s="12">
        <f>SUMIF(H18:H27,"f",K18:K27)</f>
        <v>30</v>
      </c>
      <c r="L30" s="12">
        <f>SUMIF(H18:H27,"f",L18:L27)</f>
        <v>30</v>
      </c>
      <c r="M30" s="12">
        <f>SUMIF(H18:H27,"f",M18:M27)</f>
        <v>30</v>
      </c>
      <c r="N30" s="12">
        <f>SUMIF(H18:H27,"f",N18:N27)</f>
        <v>0</v>
      </c>
      <c r="O30" s="12">
        <f>SUMIF(H18:H27,"f",O18:O27)</f>
        <v>0</v>
      </c>
      <c r="P30" s="57" t="s">
        <v>14</v>
      </c>
      <c r="Q30" s="12">
        <f>SUMIF(H18:H27,"f",Q18:Q27)</f>
        <v>0</v>
      </c>
      <c r="R30" s="12">
        <f>SUMIF(H18:H27,"f",R18:R27)</f>
        <v>30</v>
      </c>
      <c r="S30" s="12">
        <f>SUMIF(H18:H27,"f",S18:S27)</f>
        <v>30</v>
      </c>
      <c r="T30" s="57" t="s">
        <v>14</v>
      </c>
      <c r="U30" s="57" t="s">
        <v>14</v>
      </c>
      <c r="V30" s="57" t="s">
        <v>14</v>
      </c>
      <c r="W30" s="57" t="s">
        <v>14</v>
      </c>
      <c r="X30" s="57" t="s">
        <v>14</v>
      </c>
      <c r="Y30" s="2"/>
    </row>
    <row r="31" spans="1:25" ht="14.4" customHeight="1" x14ac:dyDescent="0.3">
      <c r="A31" s="183" t="s">
        <v>28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</row>
    <row r="32" spans="1:25" ht="14.4" customHeight="1" x14ac:dyDescent="0.3">
      <c r="A32" s="72" t="s">
        <v>182</v>
      </c>
      <c r="B32" s="73">
        <v>1</v>
      </c>
      <c r="C32" s="74">
        <v>4</v>
      </c>
      <c r="D32" s="56">
        <f t="shared" ref="D32:D41" si="17">IF(C32&gt;0,K32/(I32/C32),0)</f>
        <v>1.88</v>
      </c>
      <c r="E32" s="56">
        <f t="shared" ref="E32:E41" si="18">IF(C32&gt;0,R32/(I32/C32),0)</f>
        <v>2.12</v>
      </c>
      <c r="F32" s="75">
        <f t="shared" ref="F32:F41" si="19">IF(U32&gt;0,FLOOR((P32+T32)/U32,0.1),0)</f>
        <v>3.3000000000000003</v>
      </c>
      <c r="G32" s="76" t="s">
        <v>21</v>
      </c>
      <c r="H32" s="76" t="s">
        <v>19</v>
      </c>
      <c r="I32" s="77">
        <f>K32+R32</f>
        <v>100</v>
      </c>
      <c r="J32" s="16">
        <f>P32+T32</f>
        <v>83</v>
      </c>
      <c r="K32" s="77">
        <f>L32+Q32</f>
        <v>47</v>
      </c>
      <c r="L32" s="77">
        <f>M32+N32</f>
        <v>45</v>
      </c>
      <c r="M32" s="73">
        <v>15</v>
      </c>
      <c r="N32" s="78">
        <f t="shared" ref="N32:N41" si="20">O32+P32</f>
        <v>30</v>
      </c>
      <c r="O32" s="73"/>
      <c r="P32" s="73">
        <v>30</v>
      </c>
      <c r="Q32" s="73">
        <v>2</v>
      </c>
      <c r="R32" s="68">
        <f t="shared" ref="R32:R41" si="21">(C32*U32)-K32</f>
        <v>53</v>
      </c>
      <c r="S32" s="65"/>
      <c r="T32" s="69">
        <f t="shared" ref="T32:T41" si="22">R32-S32</f>
        <v>53</v>
      </c>
      <c r="U32" s="70">
        <v>25</v>
      </c>
      <c r="V32" s="72">
        <v>100</v>
      </c>
      <c r="W32" s="72"/>
      <c r="X32" s="72"/>
    </row>
    <row r="33" spans="1:28" ht="14.4" customHeight="1" x14ac:dyDescent="0.3">
      <c r="A33" s="72" t="s">
        <v>183</v>
      </c>
      <c r="B33" s="73">
        <v>1</v>
      </c>
      <c r="C33" s="74">
        <v>4.5</v>
      </c>
      <c r="D33" s="56">
        <f t="shared" ref="D33:D38" si="23">IF(C33&gt;0,K33/(I33/C33),0)</f>
        <v>2.56</v>
      </c>
      <c r="E33" s="56">
        <f t="shared" ref="E33:E38" si="24">IF(C33&gt;0,R33/(I33/C33),0)</f>
        <v>1.94</v>
      </c>
      <c r="F33" s="75">
        <f t="shared" ref="F33:F38" si="25">IF(U33&gt;0,FLOOR((P33+T33)/U33,0.1),0)</f>
        <v>3.7</v>
      </c>
      <c r="G33" s="76" t="s">
        <v>17</v>
      </c>
      <c r="H33" s="76" t="s">
        <v>19</v>
      </c>
      <c r="I33" s="77">
        <f t="shared" ref="I33:I38" si="26">K33+R33</f>
        <v>112.5</v>
      </c>
      <c r="J33" s="16">
        <f t="shared" ref="J33:J38" si="27">P33+T33</f>
        <v>93.5</v>
      </c>
      <c r="K33" s="77">
        <f t="shared" ref="K33:K38" si="28">L33+Q33</f>
        <v>64</v>
      </c>
      <c r="L33" s="77">
        <f t="shared" ref="L33:L38" si="29">M33+N33</f>
        <v>60</v>
      </c>
      <c r="M33" s="73">
        <v>15</v>
      </c>
      <c r="N33" s="78">
        <f t="shared" si="20"/>
        <v>45</v>
      </c>
      <c r="O33" s="73"/>
      <c r="P33" s="73">
        <v>45</v>
      </c>
      <c r="Q33" s="73">
        <v>4</v>
      </c>
      <c r="R33" s="68">
        <f t="shared" si="21"/>
        <v>48.5</v>
      </c>
      <c r="S33" s="65"/>
      <c r="T33" s="69">
        <f t="shared" si="22"/>
        <v>48.5</v>
      </c>
      <c r="U33" s="70">
        <v>25</v>
      </c>
      <c r="V33" s="72">
        <v>100</v>
      </c>
      <c r="W33" s="72"/>
      <c r="X33" s="72"/>
    </row>
    <row r="34" spans="1:28" ht="14.4" customHeight="1" x14ac:dyDescent="0.3">
      <c r="A34" s="72" t="s">
        <v>184</v>
      </c>
      <c r="B34" s="73">
        <v>1</v>
      </c>
      <c r="C34" s="74">
        <v>3.5</v>
      </c>
      <c r="D34" s="56">
        <f t="shared" si="23"/>
        <v>1.88</v>
      </c>
      <c r="E34" s="56">
        <f t="shared" si="24"/>
        <v>1.62</v>
      </c>
      <c r="F34" s="75">
        <f t="shared" si="25"/>
        <v>2.8000000000000003</v>
      </c>
      <c r="G34" s="76" t="s">
        <v>21</v>
      </c>
      <c r="H34" s="76" t="s">
        <v>19</v>
      </c>
      <c r="I34" s="77">
        <f t="shared" si="26"/>
        <v>87.5</v>
      </c>
      <c r="J34" s="16">
        <f t="shared" si="27"/>
        <v>70.5</v>
      </c>
      <c r="K34" s="77">
        <f t="shared" si="28"/>
        <v>47</v>
      </c>
      <c r="L34" s="77">
        <f t="shared" si="29"/>
        <v>45</v>
      </c>
      <c r="M34" s="73">
        <v>15</v>
      </c>
      <c r="N34" s="78">
        <f t="shared" si="20"/>
        <v>30</v>
      </c>
      <c r="O34" s="73"/>
      <c r="P34" s="73">
        <v>30</v>
      </c>
      <c r="Q34" s="73">
        <v>2</v>
      </c>
      <c r="R34" s="68">
        <f t="shared" si="21"/>
        <v>40.5</v>
      </c>
      <c r="S34" s="65"/>
      <c r="T34" s="69">
        <f t="shared" si="22"/>
        <v>40.5</v>
      </c>
      <c r="U34" s="70">
        <v>25</v>
      </c>
      <c r="V34" s="72">
        <v>100</v>
      </c>
      <c r="W34" s="72"/>
      <c r="X34" s="72"/>
    </row>
    <row r="35" spans="1:28" ht="14.4" customHeight="1" x14ac:dyDescent="0.3">
      <c r="A35" s="72" t="s">
        <v>185</v>
      </c>
      <c r="B35" s="73">
        <v>1</v>
      </c>
      <c r="C35" s="74">
        <v>3.5</v>
      </c>
      <c r="D35" s="56">
        <f t="shared" si="23"/>
        <v>1.88</v>
      </c>
      <c r="E35" s="56">
        <f t="shared" si="24"/>
        <v>1.62</v>
      </c>
      <c r="F35" s="75">
        <f t="shared" si="25"/>
        <v>2.8000000000000003</v>
      </c>
      <c r="G35" s="76" t="s">
        <v>21</v>
      </c>
      <c r="H35" s="76" t="s">
        <v>19</v>
      </c>
      <c r="I35" s="77">
        <f t="shared" si="26"/>
        <v>87.5</v>
      </c>
      <c r="J35" s="16">
        <f t="shared" si="27"/>
        <v>70.5</v>
      </c>
      <c r="K35" s="77">
        <f t="shared" si="28"/>
        <v>47</v>
      </c>
      <c r="L35" s="77">
        <f t="shared" si="29"/>
        <v>45</v>
      </c>
      <c r="M35" s="73">
        <v>15</v>
      </c>
      <c r="N35" s="78">
        <f t="shared" si="20"/>
        <v>30</v>
      </c>
      <c r="O35" s="73"/>
      <c r="P35" s="73">
        <v>30</v>
      </c>
      <c r="Q35" s="73">
        <v>2</v>
      </c>
      <c r="R35" s="68">
        <f t="shared" si="21"/>
        <v>40.5</v>
      </c>
      <c r="S35" s="65"/>
      <c r="T35" s="69">
        <f t="shared" si="22"/>
        <v>40.5</v>
      </c>
      <c r="U35" s="70">
        <v>25</v>
      </c>
      <c r="V35" s="72">
        <v>100</v>
      </c>
      <c r="W35" s="72"/>
      <c r="X35" s="72"/>
    </row>
    <row r="36" spans="1:28" ht="14.4" customHeight="1" x14ac:dyDescent="0.3">
      <c r="A36" s="72"/>
      <c r="B36" s="73">
        <v>1</v>
      </c>
      <c r="C36" s="74"/>
      <c r="D36" s="56">
        <f t="shared" si="23"/>
        <v>0</v>
      </c>
      <c r="E36" s="56">
        <f t="shared" si="24"/>
        <v>0</v>
      </c>
      <c r="F36" s="75">
        <f t="shared" si="25"/>
        <v>0</v>
      </c>
      <c r="G36" s="76"/>
      <c r="H36" s="76"/>
      <c r="I36" s="77">
        <f t="shared" si="26"/>
        <v>0</v>
      </c>
      <c r="J36" s="16">
        <f t="shared" si="27"/>
        <v>0</v>
      </c>
      <c r="K36" s="77">
        <f t="shared" si="28"/>
        <v>0</v>
      </c>
      <c r="L36" s="77">
        <f t="shared" si="29"/>
        <v>0</v>
      </c>
      <c r="M36" s="73"/>
      <c r="N36" s="78">
        <f t="shared" si="20"/>
        <v>0</v>
      </c>
      <c r="O36" s="73"/>
      <c r="P36" s="73"/>
      <c r="Q36" s="73"/>
      <c r="R36" s="68">
        <f t="shared" si="21"/>
        <v>0</v>
      </c>
      <c r="S36" s="65"/>
      <c r="T36" s="69">
        <f t="shared" si="22"/>
        <v>0</v>
      </c>
      <c r="U36" s="70"/>
      <c r="V36" s="72"/>
      <c r="W36" s="72"/>
      <c r="X36" s="72"/>
    </row>
    <row r="37" spans="1:28" ht="14.4" customHeight="1" x14ac:dyDescent="0.3">
      <c r="A37" s="72"/>
      <c r="B37" s="73">
        <v>1</v>
      </c>
      <c r="C37" s="74"/>
      <c r="D37" s="56">
        <f t="shared" si="23"/>
        <v>0</v>
      </c>
      <c r="E37" s="56">
        <f t="shared" si="24"/>
        <v>0</v>
      </c>
      <c r="F37" s="75">
        <f t="shared" si="25"/>
        <v>0</v>
      </c>
      <c r="G37" s="76"/>
      <c r="H37" s="76"/>
      <c r="I37" s="77">
        <f t="shared" si="26"/>
        <v>0</v>
      </c>
      <c r="J37" s="16">
        <f t="shared" si="27"/>
        <v>0</v>
      </c>
      <c r="K37" s="77">
        <f t="shared" si="28"/>
        <v>0</v>
      </c>
      <c r="L37" s="77">
        <f t="shared" si="29"/>
        <v>0</v>
      </c>
      <c r="M37" s="73"/>
      <c r="N37" s="78">
        <f t="shared" si="20"/>
        <v>0</v>
      </c>
      <c r="O37" s="73"/>
      <c r="P37" s="73"/>
      <c r="Q37" s="73"/>
      <c r="R37" s="68">
        <f t="shared" si="21"/>
        <v>0</v>
      </c>
      <c r="S37" s="65"/>
      <c r="T37" s="69">
        <f t="shared" si="22"/>
        <v>0</v>
      </c>
      <c r="U37" s="70"/>
      <c r="V37" s="72"/>
      <c r="W37" s="72"/>
      <c r="X37" s="72"/>
    </row>
    <row r="38" spans="1:28" ht="14.4" customHeight="1" x14ac:dyDescent="0.3">
      <c r="A38" s="72"/>
      <c r="B38" s="73">
        <v>1</v>
      </c>
      <c r="C38" s="74"/>
      <c r="D38" s="56">
        <f t="shared" si="23"/>
        <v>0</v>
      </c>
      <c r="E38" s="56">
        <f t="shared" si="24"/>
        <v>0</v>
      </c>
      <c r="F38" s="75">
        <f t="shared" si="25"/>
        <v>0</v>
      </c>
      <c r="G38" s="76"/>
      <c r="H38" s="76"/>
      <c r="I38" s="77">
        <f t="shared" si="26"/>
        <v>0</v>
      </c>
      <c r="J38" s="16">
        <f t="shared" si="27"/>
        <v>0</v>
      </c>
      <c r="K38" s="77">
        <f t="shared" si="28"/>
        <v>0</v>
      </c>
      <c r="L38" s="77">
        <f t="shared" si="29"/>
        <v>0</v>
      </c>
      <c r="M38" s="73"/>
      <c r="N38" s="78">
        <f t="shared" si="20"/>
        <v>0</v>
      </c>
      <c r="O38" s="73"/>
      <c r="P38" s="73"/>
      <c r="Q38" s="73"/>
      <c r="R38" s="68">
        <f t="shared" si="21"/>
        <v>0</v>
      </c>
      <c r="S38" s="65"/>
      <c r="T38" s="69">
        <f t="shared" si="22"/>
        <v>0</v>
      </c>
      <c r="U38" s="70"/>
      <c r="V38" s="72"/>
      <c r="W38" s="72"/>
      <c r="X38" s="72"/>
    </row>
    <row r="39" spans="1:28" ht="14.4" customHeight="1" x14ac:dyDescent="0.3">
      <c r="A39" s="72"/>
      <c r="B39" s="73">
        <v>1</v>
      </c>
      <c r="C39" s="74"/>
      <c r="D39" s="56">
        <f t="shared" si="17"/>
        <v>0</v>
      </c>
      <c r="E39" s="56">
        <f t="shared" si="18"/>
        <v>0</v>
      </c>
      <c r="F39" s="75">
        <f t="shared" si="19"/>
        <v>0</v>
      </c>
      <c r="G39" s="76"/>
      <c r="H39" s="76"/>
      <c r="I39" s="77">
        <f t="shared" ref="I39:I41" si="30">K39+R39</f>
        <v>0</v>
      </c>
      <c r="J39" s="16">
        <f t="shared" ref="J39:J41" si="31">P39+T39</f>
        <v>0</v>
      </c>
      <c r="K39" s="77">
        <f t="shared" ref="K39:K41" si="32">L39+Q39</f>
        <v>0</v>
      </c>
      <c r="L39" s="77">
        <f t="shared" ref="L39:L41" si="33">M39+N39</f>
        <v>0</v>
      </c>
      <c r="M39" s="73"/>
      <c r="N39" s="78">
        <f t="shared" si="20"/>
        <v>0</v>
      </c>
      <c r="O39" s="73"/>
      <c r="P39" s="73"/>
      <c r="Q39" s="73"/>
      <c r="R39" s="68">
        <f t="shared" si="21"/>
        <v>0</v>
      </c>
      <c r="S39" s="65"/>
      <c r="T39" s="69">
        <f t="shared" si="22"/>
        <v>0</v>
      </c>
      <c r="U39" s="70"/>
      <c r="V39" s="72"/>
      <c r="W39" s="72"/>
      <c r="X39" s="72"/>
    </row>
    <row r="40" spans="1:28" ht="14.4" customHeight="1" x14ac:dyDescent="0.3">
      <c r="A40" s="72"/>
      <c r="B40" s="73">
        <v>1</v>
      </c>
      <c r="C40" s="74"/>
      <c r="D40" s="56">
        <f t="shared" si="17"/>
        <v>0</v>
      </c>
      <c r="E40" s="56">
        <f t="shared" si="18"/>
        <v>0</v>
      </c>
      <c r="F40" s="75">
        <f t="shared" si="19"/>
        <v>0</v>
      </c>
      <c r="G40" s="76"/>
      <c r="H40" s="76"/>
      <c r="I40" s="77">
        <f t="shared" si="30"/>
        <v>0</v>
      </c>
      <c r="J40" s="16">
        <f t="shared" si="31"/>
        <v>0</v>
      </c>
      <c r="K40" s="77">
        <f t="shared" si="32"/>
        <v>0</v>
      </c>
      <c r="L40" s="77">
        <f t="shared" si="33"/>
        <v>0</v>
      </c>
      <c r="M40" s="73"/>
      <c r="N40" s="78">
        <f t="shared" si="20"/>
        <v>0</v>
      </c>
      <c r="O40" s="73"/>
      <c r="P40" s="73"/>
      <c r="Q40" s="73"/>
      <c r="R40" s="68">
        <f t="shared" si="21"/>
        <v>0</v>
      </c>
      <c r="S40" s="65"/>
      <c r="T40" s="69">
        <f t="shared" si="22"/>
        <v>0</v>
      </c>
      <c r="U40" s="70"/>
      <c r="V40" s="72"/>
      <c r="W40" s="72"/>
      <c r="X40" s="72"/>
    </row>
    <row r="41" spans="1:28" ht="14.4" customHeight="1" x14ac:dyDescent="0.3">
      <c r="A41" s="72"/>
      <c r="B41" s="73">
        <v>1</v>
      </c>
      <c r="C41" s="74"/>
      <c r="D41" s="56">
        <f t="shared" si="17"/>
        <v>0</v>
      </c>
      <c r="E41" s="56">
        <f t="shared" si="18"/>
        <v>0</v>
      </c>
      <c r="F41" s="75">
        <f t="shared" si="19"/>
        <v>0</v>
      </c>
      <c r="G41" s="76"/>
      <c r="H41" s="76"/>
      <c r="I41" s="77">
        <f t="shared" si="30"/>
        <v>0</v>
      </c>
      <c r="J41" s="16">
        <f t="shared" si="31"/>
        <v>0</v>
      </c>
      <c r="K41" s="77">
        <f t="shared" si="32"/>
        <v>0</v>
      </c>
      <c r="L41" s="77">
        <f t="shared" si="33"/>
        <v>0</v>
      </c>
      <c r="M41" s="73"/>
      <c r="N41" s="78">
        <f t="shared" si="20"/>
        <v>0</v>
      </c>
      <c r="O41" s="73"/>
      <c r="P41" s="73"/>
      <c r="Q41" s="73"/>
      <c r="R41" s="68">
        <f t="shared" si="21"/>
        <v>0</v>
      </c>
      <c r="S41" s="65"/>
      <c r="T41" s="69">
        <f t="shared" si="22"/>
        <v>0</v>
      </c>
      <c r="U41" s="70"/>
      <c r="V41" s="72"/>
      <c r="W41" s="72"/>
      <c r="X41" s="72"/>
    </row>
    <row r="42" spans="1:28" s="13" customFormat="1" ht="14.4" customHeight="1" x14ac:dyDescent="0.3">
      <c r="A42" s="79" t="s">
        <v>149</v>
      </c>
      <c r="B42" s="57">
        <v>1</v>
      </c>
      <c r="C42" s="12">
        <f>SUM(C32:C41)</f>
        <v>15.5</v>
      </c>
      <c r="D42" s="12">
        <f>SUM(D32:D41)</f>
        <v>8.1999999999999993</v>
      </c>
      <c r="E42" s="12">
        <f>SUM(E32:E41)</f>
        <v>7.3000000000000007</v>
      </c>
      <c r="F42" s="56" t="s">
        <v>14</v>
      </c>
      <c r="G42" s="57" t="s">
        <v>14</v>
      </c>
      <c r="H42" s="57" t="s">
        <v>14</v>
      </c>
      <c r="I42" s="12">
        <f>SUM(I32:I41)</f>
        <v>387.5</v>
      </c>
      <c r="J42" s="56" t="s">
        <v>14</v>
      </c>
      <c r="K42" s="12">
        <f t="shared" ref="K42:O42" si="34">SUM(K32:K41)</f>
        <v>205</v>
      </c>
      <c r="L42" s="12">
        <f t="shared" si="34"/>
        <v>195</v>
      </c>
      <c r="M42" s="12">
        <f t="shared" si="34"/>
        <v>60</v>
      </c>
      <c r="N42" s="12">
        <f t="shared" si="34"/>
        <v>135</v>
      </c>
      <c r="O42" s="12">
        <f t="shared" si="34"/>
        <v>0</v>
      </c>
      <c r="P42" s="56" t="s">
        <v>14</v>
      </c>
      <c r="Q42" s="12">
        <f t="shared" ref="Q42:S42" si="35">SUM(Q32:Q41)</f>
        <v>10</v>
      </c>
      <c r="R42" s="12">
        <f t="shared" si="35"/>
        <v>182.5</v>
      </c>
      <c r="S42" s="12">
        <f t="shared" si="35"/>
        <v>0</v>
      </c>
      <c r="T42" s="56" t="s">
        <v>14</v>
      </c>
      <c r="U42" s="57" t="s">
        <v>14</v>
      </c>
      <c r="V42" s="57" t="s">
        <v>14</v>
      </c>
      <c r="W42" s="57" t="s">
        <v>14</v>
      </c>
      <c r="X42" s="57" t="s">
        <v>14</v>
      </c>
      <c r="Y42" s="2"/>
      <c r="Z42" s="2"/>
      <c r="AA42" s="2"/>
      <c r="AB42" s="2"/>
    </row>
    <row r="43" spans="1:28" s="13" customFormat="1" ht="14.4" customHeight="1" x14ac:dyDescent="0.3">
      <c r="A43" s="79" t="s">
        <v>150</v>
      </c>
      <c r="B43" s="57">
        <v>1</v>
      </c>
      <c r="C43" s="56" t="s">
        <v>14</v>
      </c>
      <c r="D43" s="56" t="s">
        <v>14</v>
      </c>
      <c r="E43" s="56" t="s">
        <v>14</v>
      </c>
      <c r="F43" s="12">
        <f>SUM(F32:F41)</f>
        <v>12.600000000000001</v>
      </c>
      <c r="G43" s="57" t="s">
        <v>14</v>
      </c>
      <c r="H43" s="57" t="s">
        <v>14</v>
      </c>
      <c r="I43" s="57" t="s">
        <v>14</v>
      </c>
      <c r="J43" s="12">
        <f>SUM(J32:J41)</f>
        <v>317.5</v>
      </c>
      <c r="K43" s="57" t="s">
        <v>14</v>
      </c>
      <c r="L43" s="57" t="s">
        <v>14</v>
      </c>
      <c r="M43" s="57" t="s">
        <v>14</v>
      </c>
      <c r="N43" s="57" t="s">
        <v>14</v>
      </c>
      <c r="O43" s="57" t="s">
        <v>14</v>
      </c>
      <c r="P43" s="12">
        <f>SUM(P32:P41)</f>
        <v>135</v>
      </c>
      <c r="Q43" s="57" t="s">
        <v>14</v>
      </c>
      <c r="R43" s="57" t="s">
        <v>14</v>
      </c>
      <c r="S43" s="57" t="s">
        <v>14</v>
      </c>
      <c r="T43" s="12">
        <f>SUM(T32:T41)</f>
        <v>182.5</v>
      </c>
      <c r="U43" s="16" t="s">
        <v>14</v>
      </c>
      <c r="V43" s="57" t="s">
        <v>14</v>
      </c>
      <c r="W43" s="57" t="s">
        <v>14</v>
      </c>
      <c r="X43" s="57" t="s">
        <v>14</v>
      </c>
      <c r="Y43" s="2"/>
      <c r="Z43" s="2"/>
      <c r="AA43" s="2"/>
      <c r="AB43" s="2"/>
    </row>
    <row r="44" spans="1:28" s="13" customFormat="1" ht="14.4" customHeight="1" x14ac:dyDescent="0.3">
      <c r="A44" s="79" t="s">
        <v>151</v>
      </c>
      <c r="B44" s="57">
        <v>1</v>
      </c>
      <c r="C44" s="12">
        <f>SUMIF(H32:H41,"f",C32:C41)</f>
        <v>0</v>
      </c>
      <c r="D44" s="12">
        <f>SUMIF(H32:H41,"f",D32:D41)</f>
        <v>0</v>
      </c>
      <c r="E44" s="12">
        <f>SUMIF(H32:H41,"f",E32:E41)</f>
        <v>0</v>
      </c>
      <c r="F44" s="56" t="s">
        <v>14</v>
      </c>
      <c r="G44" s="57" t="s">
        <v>14</v>
      </c>
      <c r="H44" s="57" t="s">
        <v>14</v>
      </c>
      <c r="I44" s="12">
        <f>SUMIF(H32:H41,"f",I32:I41)</f>
        <v>0</v>
      </c>
      <c r="J44" s="57" t="s">
        <v>14</v>
      </c>
      <c r="K44" s="12">
        <f>SUMIF(H32:H41,"f",K32:K41)</f>
        <v>0</v>
      </c>
      <c r="L44" s="12">
        <f>SUMIF(H32:H41,"f",L32:L41)</f>
        <v>0</v>
      </c>
      <c r="M44" s="12">
        <f>SUMIF(H32:H41,"f",M32:M41)</f>
        <v>0</v>
      </c>
      <c r="N44" s="12">
        <f>SUMIF(H32:H41,"f",N32:N41)</f>
        <v>0</v>
      </c>
      <c r="O44" s="12">
        <f>SUMIF(H32:H41,"f",O32:O41)</f>
        <v>0</v>
      </c>
      <c r="P44" s="57" t="s">
        <v>14</v>
      </c>
      <c r="Q44" s="12">
        <f>SUMIF(H32:H41,"f",Q32:Q41)</f>
        <v>0</v>
      </c>
      <c r="R44" s="12">
        <f>SUMIF(H32:H41,"f",R32:R41)</f>
        <v>0</v>
      </c>
      <c r="S44" s="12">
        <f>SUMIF(H32:H41,"f",S32:S41)</f>
        <v>0</v>
      </c>
      <c r="T44" s="57" t="s">
        <v>14</v>
      </c>
      <c r="U44" s="57" t="s">
        <v>14</v>
      </c>
      <c r="V44" s="57" t="s">
        <v>14</v>
      </c>
      <c r="W44" s="57" t="s">
        <v>14</v>
      </c>
      <c r="X44" s="57" t="s">
        <v>14</v>
      </c>
      <c r="Y44" s="2"/>
      <c r="Z44" s="2"/>
      <c r="AA44" s="2"/>
      <c r="AB44" s="2"/>
    </row>
    <row r="45" spans="1:28" ht="14.4" customHeight="1" x14ac:dyDescent="0.3">
      <c r="A45" s="183" t="s">
        <v>29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</row>
    <row r="46" spans="1:28" ht="14.4" customHeight="1" x14ac:dyDescent="0.3">
      <c r="A46" s="72" t="s">
        <v>186</v>
      </c>
      <c r="B46" s="73">
        <v>1</v>
      </c>
      <c r="C46" s="74">
        <v>1</v>
      </c>
      <c r="D46" s="56">
        <f t="shared" ref="D46:D55" si="36">IF(C46&gt;0,K46/(I46/C46),0)</f>
        <v>0.68</v>
      </c>
      <c r="E46" s="56">
        <f t="shared" ref="E46:E55" si="37">IF(C46&gt;0,R46/(I46/C46),0)</f>
        <v>0.32</v>
      </c>
      <c r="F46" s="75">
        <f t="shared" ref="F46:F55" si="38">IF(U46&gt;0,FLOOR((P46+T46)/U46,0.1),0)</f>
        <v>0.30000000000000004</v>
      </c>
      <c r="G46" s="76" t="s">
        <v>21</v>
      </c>
      <c r="H46" s="76" t="s">
        <v>19</v>
      </c>
      <c r="I46" s="77">
        <f>K46+R46</f>
        <v>25</v>
      </c>
      <c r="J46" s="16">
        <f>P46+T46</f>
        <v>8</v>
      </c>
      <c r="K46" s="77">
        <f>L46+Q46</f>
        <v>17</v>
      </c>
      <c r="L46" s="77">
        <f>M46+N46</f>
        <v>15</v>
      </c>
      <c r="M46" s="73">
        <v>15</v>
      </c>
      <c r="N46" s="78">
        <f t="shared" ref="N46:N55" si="39">O46+P46</f>
        <v>0</v>
      </c>
      <c r="O46" s="73"/>
      <c r="P46" s="73"/>
      <c r="Q46" s="73">
        <v>2</v>
      </c>
      <c r="R46" s="68">
        <f t="shared" ref="R46:R55" si="40">(C46*U46)-K46</f>
        <v>8</v>
      </c>
      <c r="S46" s="65"/>
      <c r="T46" s="69">
        <f t="shared" ref="T46:T55" si="41">R46-S46</f>
        <v>8</v>
      </c>
      <c r="U46" s="70">
        <v>25</v>
      </c>
      <c r="V46" s="72">
        <v>100</v>
      </c>
      <c r="W46" s="72"/>
      <c r="X46" s="72"/>
    </row>
    <row r="47" spans="1:28" ht="17.399999999999999" customHeight="1" x14ac:dyDescent="0.35">
      <c r="A47" s="72" t="s">
        <v>187</v>
      </c>
      <c r="B47" s="73">
        <v>1</v>
      </c>
      <c r="C47" s="74">
        <v>3</v>
      </c>
      <c r="D47" s="56">
        <f t="shared" si="36"/>
        <v>1.96</v>
      </c>
      <c r="E47" s="56">
        <f t="shared" si="37"/>
        <v>1.04</v>
      </c>
      <c r="F47" s="75">
        <f t="shared" si="38"/>
        <v>2.2000000000000002</v>
      </c>
      <c r="G47" s="76" t="s">
        <v>17</v>
      </c>
      <c r="H47" s="76" t="s">
        <v>19</v>
      </c>
      <c r="I47" s="77">
        <f t="shared" ref="I47:I55" si="42">K47+R47</f>
        <v>75</v>
      </c>
      <c r="J47" s="16">
        <f t="shared" ref="J47:J55" si="43">P47+T47</f>
        <v>56</v>
      </c>
      <c r="K47" s="77">
        <f t="shared" ref="K47:K55" si="44">L47+Q47</f>
        <v>49</v>
      </c>
      <c r="L47" s="77">
        <f t="shared" ref="L47:L55" si="45">M47+N47</f>
        <v>45</v>
      </c>
      <c r="M47" s="73">
        <v>15</v>
      </c>
      <c r="N47" s="78">
        <f t="shared" si="39"/>
        <v>30</v>
      </c>
      <c r="O47" s="73"/>
      <c r="P47" s="73">
        <v>30</v>
      </c>
      <c r="Q47" s="73">
        <v>4</v>
      </c>
      <c r="R47" s="68">
        <f t="shared" si="40"/>
        <v>26</v>
      </c>
      <c r="S47" s="65"/>
      <c r="T47" s="69">
        <f t="shared" si="41"/>
        <v>26</v>
      </c>
      <c r="U47" s="70">
        <v>25</v>
      </c>
      <c r="V47" s="72">
        <v>100</v>
      </c>
      <c r="W47" s="72"/>
      <c r="X47" s="72"/>
      <c r="Z47" s="17"/>
      <c r="AA47" s="17"/>
      <c r="AB47" s="17"/>
    </row>
    <row r="48" spans="1:28" ht="17.399999999999999" customHeight="1" x14ac:dyDescent="0.35">
      <c r="A48" s="72" t="s">
        <v>188</v>
      </c>
      <c r="B48" s="73">
        <v>1</v>
      </c>
      <c r="C48" s="74">
        <v>4.5</v>
      </c>
      <c r="D48" s="56">
        <f t="shared" si="36"/>
        <v>2.56</v>
      </c>
      <c r="E48" s="56">
        <f t="shared" si="37"/>
        <v>1.94</v>
      </c>
      <c r="F48" s="75">
        <f t="shared" si="38"/>
        <v>3.1</v>
      </c>
      <c r="G48" s="76" t="s">
        <v>17</v>
      </c>
      <c r="H48" s="76" t="s">
        <v>19</v>
      </c>
      <c r="I48" s="77">
        <f t="shared" si="42"/>
        <v>112.5</v>
      </c>
      <c r="J48" s="16">
        <f t="shared" si="43"/>
        <v>78.5</v>
      </c>
      <c r="K48" s="77">
        <f t="shared" si="44"/>
        <v>64</v>
      </c>
      <c r="L48" s="77">
        <f t="shared" si="45"/>
        <v>60</v>
      </c>
      <c r="M48" s="73">
        <v>30</v>
      </c>
      <c r="N48" s="78">
        <f t="shared" si="39"/>
        <v>30</v>
      </c>
      <c r="O48" s="73"/>
      <c r="P48" s="73">
        <v>30</v>
      </c>
      <c r="Q48" s="73">
        <v>4</v>
      </c>
      <c r="R48" s="68">
        <f t="shared" si="40"/>
        <v>48.5</v>
      </c>
      <c r="S48" s="65"/>
      <c r="T48" s="69">
        <f t="shared" si="41"/>
        <v>48.5</v>
      </c>
      <c r="U48" s="70">
        <v>25</v>
      </c>
      <c r="V48" s="72">
        <v>100</v>
      </c>
      <c r="W48" s="72"/>
      <c r="X48" s="72"/>
      <c r="Z48" s="17"/>
      <c r="AA48" s="17"/>
      <c r="AB48" s="17"/>
    </row>
    <row r="49" spans="1:28" ht="14.4" customHeight="1" x14ac:dyDescent="0.3">
      <c r="A49" s="72" t="s">
        <v>261</v>
      </c>
      <c r="B49" s="73">
        <v>1</v>
      </c>
      <c r="C49" s="74">
        <v>3</v>
      </c>
      <c r="D49" s="56">
        <f t="shared" si="36"/>
        <v>1.88</v>
      </c>
      <c r="E49" s="56">
        <f t="shared" si="37"/>
        <v>1.1200000000000001</v>
      </c>
      <c r="F49" s="75">
        <f t="shared" si="38"/>
        <v>2.3000000000000003</v>
      </c>
      <c r="G49" s="76" t="s">
        <v>21</v>
      </c>
      <c r="H49" s="76" t="s">
        <v>19</v>
      </c>
      <c r="I49" s="77">
        <f t="shared" si="42"/>
        <v>75</v>
      </c>
      <c r="J49" s="16">
        <f t="shared" si="43"/>
        <v>58</v>
      </c>
      <c r="K49" s="77">
        <f t="shared" si="44"/>
        <v>47</v>
      </c>
      <c r="L49" s="77">
        <f t="shared" si="45"/>
        <v>45</v>
      </c>
      <c r="M49" s="73">
        <v>15</v>
      </c>
      <c r="N49" s="78">
        <f t="shared" si="39"/>
        <v>30</v>
      </c>
      <c r="O49" s="73"/>
      <c r="P49" s="73">
        <v>30</v>
      </c>
      <c r="Q49" s="73">
        <v>2</v>
      </c>
      <c r="R49" s="68">
        <f t="shared" si="40"/>
        <v>28</v>
      </c>
      <c r="S49" s="65"/>
      <c r="T49" s="69">
        <f t="shared" si="41"/>
        <v>28</v>
      </c>
      <c r="U49" s="70">
        <v>25</v>
      </c>
      <c r="V49" s="72">
        <v>100</v>
      </c>
      <c r="W49" s="72"/>
      <c r="X49" s="72"/>
      <c r="Y49" s="53" t="s">
        <v>170</v>
      </c>
    </row>
    <row r="50" spans="1:28" ht="14.4" customHeight="1" x14ac:dyDescent="0.3">
      <c r="A50" s="72"/>
      <c r="B50" s="73">
        <v>1</v>
      </c>
      <c r="C50" s="74"/>
      <c r="D50" s="56">
        <f t="shared" si="36"/>
        <v>0</v>
      </c>
      <c r="E50" s="56">
        <f t="shared" si="37"/>
        <v>0</v>
      </c>
      <c r="F50" s="75">
        <f t="shared" si="38"/>
        <v>0</v>
      </c>
      <c r="G50" s="76"/>
      <c r="H50" s="76"/>
      <c r="I50" s="77">
        <f t="shared" si="42"/>
        <v>0</v>
      </c>
      <c r="J50" s="16">
        <f t="shared" si="43"/>
        <v>0</v>
      </c>
      <c r="K50" s="77">
        <f t="shared" si="44"/>
        <v>0</v>
      </c>
      <c r="L50" s="77">
        <f t="shared" si="45"/>
        <v>0</v>
      </c>
      <c r="M50" s="73"/>
      <c r="N50" s="78">
        <f t="shared" si="39"/>
        <v>0</v>
      </c>
      <c r="O50" s="73"/>
      <c r="P50" s="73"/>
      <c r="Q50" s="73"/>
      <c r="R50" s="68">
        <f t="shared" si="40"/>
        <v>0</v>
      </c>
      <c r="S50" s="65"/>
      <c r="T50" s="69">
        <f t="shared" si="41"/>
        <v>0</v>
      </c>
      <c r="U50" s="70"/>
      <c r="V50" s="72"/>
      <c r="W50" s="72"/>
      <c r="X50" s="72"/>
      <c r="Y50" s="53"/>
    </row>
    <row r="51" spans="1:28" ht="14.4" customHeight="1" x14ac:dyDescent="0.3">
      <c r="A51" s="72"/>
      <c r="B51" s="73">
        <v>1</v>
      </c>
      <c r="C51" s="74"/>
      <c r="D51" s="56">
        <f t="shared" ref="D51:D53" si="46">IF(C51&gt;0,K51/(I51/C51),0)</f>
        <v>0</v>
      </c>
      <c r="E51" s="56">
        <f t="shared" ref="E51:E53" si="47">IF(C51&gt;0,R51/(I51/C51),0)</f>
        <v>0</v>
      </c>
      <c r="F51" s="75">
        <f t="shared" ref="F51:F53" si="48">IF(U51&gt;0,FLOOR((P51+T51)/U51,0.1),0)</f>
        <v>0</v>
      </c>
      <c r="G51" s="76"/>
      <c r="H51" s="76"/>
      <c r="I51" s="77">
        <f t="shared" ref="I51:I53" si="49">K51+R51</f>
        <v>0</v>
      </c>
      <c r="J51" s="16">
        <f t="shared" ref="J51:J53" si="50">P51+T51</f>
        <v>0</v>
      </c>
      <c r="K51" s="77">
        <f t="shared" ref="K51:K53" si="51">L51+Q51</f>
        <v>0</v>
      </c>
      <c r="L51" s="77">
        <f t="shared" ref="L51:L53" si="52">M51+N51</f>
        <v>0</v>
      </c>
      <c r="M51" s="73"/>
      <c r="N51" s="78">
        <f t="shared" si="39"/>
        <v>0</v>
      </c>
      <c r="O51" s="73"/>
      <c r="P51" s="73"/>
      <c r="Q51" s="73"/>
      <c r="R51" s="68">
        <f t="shared" si="40"/>
        <v>0</v>
      </c>
      <c r="S51" s="65"/>
      <c r="T51" s="69">
        <f t="shared" si="41"/>
        <v>0</v>
      </c>
      <c r="U51" s="70"/>
      <c r="V51" s="72"/>
      <c r="W51" s="72"/>
      <c r="X51" s="72"/>
    </row>
    <row r="52" spans="1:28" ht="14.4" customHeight="1" x14ac:dyDescent="0.3">
      <c r="A52" s="72"/>
      <c r="B52" s="73">
        <v>1</v>
      </c>
      <c r="C52" s="74"/>
      <c r="D52" s="56">
        <f t="shared" si="46"/>
        <v>0</v>
      </c>
      <c r="E52" s="56">
        <f t="shared" si="47"/>
        <v>0</v>
      </c>
      <c r="F52" s="75">
        <f t="shared" si="48"/>
        <v>0</v>
      </c>
      <c r="G52" s="76"/>
      <c r="H52" s="76"/>
      <c r="I52" s="77">
        <f t="shared" si="49"/>
        <v>0</v>
      </c>
      <c r="J52" s="16">
        <f t="shared" si="50"/>
        <v>0</v>
      </c>
      <c r="K52" s="77">
        <f t="shared" si="51"/>
        <v>0</v>
      </c>
      <c r="L52" s="77">
        <f t="shared" si="52"/>
        <v>0</v>
      </c>
      <c r="M52" s="73"/>
      <c r="N52" s="78">
        <f t="shared" si="39"/>
        <v>0</v>
      </c>
      <c r="O52" s="73"/>
      <c r="P52" s="73"/>
      <c r="Q52" s="73"/>
      <c r="R52" s="68">
        <f t="shared" si="40"/>
        <v>0</v>
      </c>
      <c r="S52" s="65"/>
      <c r="T52" s="69">
        <f t="shared" si="41"/>
        <v>0</v>
      </c>
      <c r="U52" s="70"/>
      <c r="V52" s="72"/>
      <c r="W52" s="72"/>
      <c r="X52" s="72"/>
    </row>
    <row r="53" spans="1:28" ht="14.4" customHeight="1" x14ac:dyDescent="0.3">
      <c r="A53" s="72"/>
      <c r="B53" s="73">
        <v>1</v>
      </c>
      <c r="C53" s="74"/>
      <c r="D53" s="56">
        <f t="shared" si="46"/>
        <v>0</v>
      </c>
      <c r="E53" s="56">
        <f t="shared" si="47"/>
        <v>0</v>
      </c>
      <c r="F53" s="75">
        <f t="shared" si="48"/>
        <v>0</v>
      </c>
      <c r="G53" s="76"/>
      <c r="H53" s="76"/>
      <c r="I53" s="77">
        <f t="shared" si="49"/>
        <v>0</v>
      </c>
      <c r="J53" s="16">
        <f t="shared" si="50"/>
        <v>0</v>
      </c>
      <c r="K53" s="77">
        <f t="shared" si="51"/>
        <v>0</v>
      </c>
      <c r="L53" s="77">
        <f t="shared" si="52"/>
        <v>0</v>
      </c>
      <c r="M53" s="73"/>
      <c r="N53" s="78">
        <f t="shared" si="39"/>
        <v>0</v>
      </c>
      <c r="O53" s="73"/>
      <c r="P53" s="73"/>
      <c r="Q53" s="73"/>
      <c r="R53" s="68">
        <f t="shared" si="40"/>
        <v>0</v>
      </c>
      <c r="S53" s="65"/>
      <c r="T53" s="69">
        <f t="shared" si="41"/>
        <v>0</v>
      </c>
      <c r="U53" s="70"/>
      <c r="V53" s="72"/>
      <c r="W53" s="72"/>
      <c r="X53" s="72"/>
    </row>
    <row r="54" spans="1:28" ht="14.4" customHeight="1" x14ac:dyDescent="0.3">
      <c r="A54" s="72"/>
      <c r="B54" s="73">
        <v>1</v>
      </c>
      <c r="C54" s="74"/>
      <c r="D54" s="56">
        <f t="shared" si="36"/>
        <v>0</v>
      </c>
      <c r="E54" s="56">
        <f t="shared" si="37"/>
        <v>0</v>
      </c>
      <c r="F54" s="75">
        <f t="shared" si="38"/>
        <v>0</v>
      </c>
      <c r="G54" s="76"/>
      <c r="H54" s="76"/>
      <c r="I54" s="77">
        <f t="shared" si="42"/>
        <v>0</v>
      </c>
      <c r="J54" s="16">
        <f t="shared" si="43"/>
        <v>0</v>
      </c>
      <c r="K54" s="77">
        <f t="shared" si="44"/>
        <v>0</v>
      </c>
      <c r="L54" s="77">
        <f t="shared" si="45"/>
        <v>0</v>
      </c>
      <c r="M54" s="73"/>
      <c r="N54" s="78">
        <f t="shared" si="39"/>
        <v>0</v>
      </c>
      <c r="O54" s="73"/>
      <c r="P54" s="73"/>
      <c r="Q54" s="73"/>
      <c r="R54" s="68">
        <f t="shared" si="40"/>
        <v>0</v>
      </c>
      <c r="S54" s="65"/>
      <c r="T54" s="69">
        <f t="shared" si="41"/>
        <v>0</v>
      </c>
      <c r="U54" s="70"/>
      <c r="V54" s="72"/>
      <c r="W54" s="72"/>
      <c r="X54" s="72"/>
    </row>
    <row r="55" spans="1:28" ht="14.4" customHeight="1" x14ac:dyDescent="0.3">
      <c r="A55" s="72"/>
      <c r="B55" s="73">
        <v>1</v>
      </c>
      <c r="C55" s="74"/>
      <c r="D55" s="56">
        <f t="shared" si="36"/>
        <v>0</v>
      </c>
      <c r="E55" s="56">
        <f t="shared" si="37"/>
        <v>0</v>
      </c>
      <c r="F55" s="75">
        <f t="shared" si="38"/>
        <v>0</v>
      </c>
      <c r="G55" s="76"/>
      <c r="H55" s="76"/>
      <c r="I55" s="77">
        <f t="shared" si="42"/>
        <v>0</v>
      </c>
      <c r="J55" s="16">
        <f t="shared" si="43"/>
        <v>0</v>
      </c>
      <c r="K55" s="77">
        <f t="shared" si="44"/>
        <v>0</v>
      </c>
      <c r="L55" s="77">
        <f t="shared" si="45"/>
        <v>0</v>
      </c>
      <c r="M55" s="73"/>
      <c r="N55" s="78">
        <f t="shared" si="39"/>
        <v>0</v>
      </c>
      <c r="O55" s="73"/>
      <c r="P55" s="73"/>
      <c r="Q55" s="73"/>
      <c r="R55" s="68">
        <f t="shared" si="40"/>
        <v>0</v>
      </c>
      <c r="S55" s="65"/>
      <c r="T55" s="69">
        <f t="shared" si="41"/>
        <v>0</v>
      </c>
      <c r="U55" s="70"/>
      <c r="V55" s="72"/>
      <c r="W55" s="72"/>
      <c r="X55" s="72"/>
    </row>
    <row r="56" spans="1:28" s="13" customFormat="1" ht="14.4" customHeight="1" x14ac:dyDescent="0.3">
      <c r="A56" s="79" t="s">
        <v>149</v>
      </c>
      <c r="B56" s="57">
        <v>1</v>
      </c>
      <c r="C56" s="12">
        <f>SUM(C46:C55)</f>
        <v>11.5</v>
      </c>
      <c r="D56" s="12">
        <f>SUM(D46:D55)</f>
        <v>7.08</v>
      </c>
      <c r="E56" s="12">
        <f>SUM(E46:E55)</f>
        <v>4.42</v>
      </c>
      <c r="F56" s="56" t="s">
        <v>14</v>
      </c>
      <c r="G56" s="57" t="s">
        <v>14</v>
      </c>
      <c r="H56" s="57" t="s">
        <v>14</v>
      </c>
      <c r="I56" s="12">
        <f>SUM(I46:I55)</f>
        <v>287.5</v>
      </c>
      <c r="J56" s="56" t="s">
        <v>14</v>
      </c>
      <c r="K56" s="12">
        <f t="shared" ref="K56:O56" si="53">SUM(K46:K55)</f>
        <v>177</v>
      </c>
      <c r="L56" s="12">
        <f t="shared" si="53"/>
        <v>165</v>
      </c>
      <c r="M56" s="12">
        <f t="shared" si="53"/>
        <v>75</v>
      </c>
      <c r="N56" s="12">
        <f t="shared" si="53"/>
        <v>90</v>
      </c>
      <c r="O56" s="12">
        <f t="shared" si="53"/>
        <v>0</v>
      </c>
      <c r="P56" s="56" t="s">
        <v>14</v>
      </c>
      <c r="Q56" s="12">
        <f t="shared" ref="Q56:S56" si="54">SUM(Q46:Q55)</f>
        <v>12</v>
      </c>
      <c r="R56" s="12">
        <f t="shared" si="54"/>
        <v>110.5</v>
      </c>
      <c r="S56" s="12">
        <f t="shared" si="54"/>
        <v>0</v>
      </c>
      <c r="T56" s="56" t="s">
        <v>14</v>
      </c>
      <c r="U56" s="57" t="s">
        <v>14</v>
      </c>
      <c r="V56" s="57" t="s">
        <v>14</v>
      </c>
      <c r="W56" s="57" t="s">
        <v>14</v>
      </c>
      <c r="X56" s="57" t="s">
        <v>14</v>
      </c>
      <c r="Y56" s="2"/>
      <c r="Z56" s="2"/>
      <c r="AA56" s="2"/>
      <c r="AB56" s="2"/>
    </row>
    <row r="57" spans="1:28" s="13" customFormat="1" ht="14.4" customHeight="1" x14ac:dyDescent="0.3">
      <c r="A57" s="79" t="s">
        <v>150</v>
      </c>
      <c r="B57" s="57">
        <v>1</v>
      </c>
      <c r="C57" s="56" t="s">
        <v>14</v>
      </c>
      <c r="D57" s="56" t="s">
        <v>14</v>
      </c>
      <c r="E57" s="56" t="s">
        <v>14</v>
      </c>
      <c r="F57" s="12">
        <f>SUM(F46:F55)</f>
        <v>7.9</v>
      </c>
      <c r="G57" s="57" t="s">
        <v>14</v>
      </c>
      <c r="H57" s="57" t="s">
        <v>14</v>
      </c>
      <c r="I57" s="57" t="s">
        <v>14</v>
      </c>
      <c r="J57" s="12">
        <f>SUM(J46:J55)</f>
        <v>200.5</v>
      </c>
      <c r="K57" s="57" t="s">
        <v>14</v>
      </c>
      <c r="L57" s="57" t="s">
        <v>14</v>
      </c>
      <c r="M57" s="57" t="s">
        <v>14</v>
      </c>
      <c r="N57" s="57" t="s">
        <v>14</v>
      </c>
      <c r="O57" s="57" t="s">
        <v>14</v>
      </c>
      <c r="P57" s="12">
        <f>SUM(P46:P55)</f>
        <v>90</v>
      </c>
      <c r="Q57" s="57" t="s">
        <v>14</v>
      </c>
      <c r="R57" s="57" t="s">
        <v>14</v>
      </c>
      <c r="S57" s="57" t="s">
        <v>14</v>
      </c>
      <c r="T57" s="12">
        <f>SUM(T46:T55)</f>
        <v>110.5</v>
      </c>
      <c r="U57" s="16" t="s">
        <v>14</v>
      </c>
      <c r="V57" s="57" t="s">
        <v>14</v>
      </c>
      <c r="W57" s="57" t="s">
        <v>14</v>
      </c>
      <c r="X57" s="57" t="s">
        <v>14</v>
      </c>
      <c r="Y57" s="2"/>
      <c r="Z57" s="2"/>
      <c r="AA57" s="2"/>
      <c r="AB57" s="2"/>
    </row>
    <row r="58" spans="1:28" s="13" customFormat="1" ht="14.4" customHeight="1" x14ac:dyDescent="0.3">
      <c r="A58" s="79" t="s">
        <v>151</v>
      </c>
      <c r="B58" s="57">
        <v>1</v>
      </c>
      <c r="C58" s="12">
        <f>SUMIF(H46:H55,"f",C46:C55)</f>
        <v>0</v>
      </c>
      <c r="D58" s="12">
        <f>SUMIF(H46:H55,"f",D46:D55)</f>
        <v>0</v>
      </c>
      <c r="E58" s="12">
        <f>SUMIF(H46:H55,"f",E46:E55)</f>
        <v>0</v>
      </c>
      <c r="F58" s="56" t="s">
        <v>14</v>
      </c>
      <c r="G58" s="57" t="s">
        <v>14</v>
      </c>
      <c r="H58" s="57" t="s">
        <v>14</v>
      </c>
      <c r="I58" s="12">
        <f>SUMIF(H46:H55,"f",I46:I55)</f>
        <v>0</v>
      </c>
      <c r="J58" s="57" t="s">
        <v>14</v>
      </c>
      <c r="K58" s="12">
        <f>SUMIF(H46:H55,"f",K46:K55)</f>
        <v>0</v>
      </c>
      <c r="L58" s="12">
        <f>SUMIF(H46:H55,"f",L46:L55)</f>
        <v>0</v>
      </c>
      <c r="M58" s="12">
        <f>SUMIF(H46:H55,"f",M46:M55)</f>
        <v>0</v>
      </c>
      <c r="N58" s="12">
        <f>SUMIF(H46:H55,"f",N46:N55)</f>
        <v>0</v>
      </c>
      <c r="O58" s="12">
        <f>SUMIF(H46:H55,"f",O46:O55)</f>
        <v>0</v>
      </c>
      <c r="P58" s="57" t="s">
        <v>14</v>
      </c>
      <c r="Q58" s="12">
        <f>SUMIF(H46:H55,"f",Q46:Q55)</f>
        <v>0</v>
      </c>
      <c r="R58" s="12">
        <f>SUMIF(H46:H55,"f",R46:R55)</f>
        <v>0</v>
      </c>
      <c r="S58" s="12">
        <f>SUMIF(H46:H55,"f",S46:S55)</f>
        <v>0</v>
      </c>
      <c r="T58" s="57" t="s">
        <v>14</v>
      </c>
      <c r="U58" s="57" t="s">
        <v>14</v>
      </c>
      <c r="V58" s="57" t="s">
        <v>14</v>
      </c>
      <c r="W58" s="57" t="s">
        <v>14</v>
      </c>
      <c r="X58" s="57" t="s">
        <v>14</v>
      </c>
      <c r="Y58" s="2"/>
      <c r="Z58" s="2"/>
      <c r="AA58" s="2"/>
      <c r="AB58" s="2"/>
    </row>
    <row r="59" spans="1:28" ht="14.4" customHeight="1" x14ac:dyDescent="0.3">
      <c r="A59" s="183" t="s">
        <v>30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</row>
    <row r="60" spans="1:28" ht="14.4" customHeight="1" x14ac:dyDescent="0.3">
      <c r="A60" s="72"/>
      <c r="B60" s="73">
        <v>1</v>
      </c>
      <c r="C60" s="74"/>
      <c r="D60" s="56">
        <f t="shared" ref="D60" si="55">IF(C60&gt;0,K60/(I60/C60),0)</f>
        <v>0</v>
      </c>
      <c r="E60" s="56">
        <f t="shared" ref="E60" si="56">IF(C60&gt;0,R60/(I60/C60),0)</f>
        <v>0</v>
      </c>
      <c r="F60" s="75">
        <f t="shared" ref="F60" si="57">IF(U60&gt;0,FLOOR((P60+T60)/U60,0.1),0)</f>
        <v>0</v>
      </c>
      <c r="G60" s="76"/>
      <c r="H60" s="76"/>
      <c r="I60" s="77">
        <f>K60+R60</f>
        <v>0</v>
      </c>
      <c r="J60" s="16">
        <f>P60+T60</f>
        <v>0</v>
      </c>
      <c r="K60" s="77">
        <f>L60+Q60</f>
        <v>0</v>
      </c>
      <c r="L60" s="77">
        <f>M60+N60</f>
        <v>0</v>
      </c>
      <c r="M60" s="73"/>
      <c r="N60" s="78">
        <f t="shared" ref="N60" si="58">O60+P60</f>
        <v>0</v>
      </c>
      <c r="O60" s="73"/>
      <c r="P60" s="73"/>
      <c r="Q60" s="73"/>
      <c r="R60" s="68">
        <f t="shared" ref="R60" si="59">(C60*U60)-K60</f>
        <v>0</v>
      </c>
      <c r="S60" s="65"/>
      <c r="T60" s="69">
        <f t="shared" ref="T60" si="60">R60-S60</f>
        <v>0</v>
      </c>
      <c r="U60" s="70"/>
      <c r="V60" s="72"/>
      <c r="W60" s="72"/>
      <c r="X60" s="72"/>
    </row>
    <row r="61" spans="1:28" ht="14.4" customHeight="1" x14ac:dyDescent="0.3">
      <c r="A61" s="72"/>
      <c r="B61" s="73">
        <v>1</v>
      </c>
      <c r="C61" s="74"/>
      <c r="D61" s="56">
        <f t="shared" ref="D61:D69" si="61">IF(C61&gt;0,K61/(I61/C61),0)</f>
        <v>0</v>
      </c>
      <c r="E61" s="56">
        <f t="shared" ref="E61:E69" si="62">IF(C61&gt;0,R61/(I61/C61),0)</f>
        <v>0</v>
      </c>
      <c r="F61" s="75">
        <f t="shared" ref="F61:F69" si="63">IF(U61&gt;0,FLOOR((P61+T61)/U61,0.1),0)</f>
        <v>0</v>
      </c>
      <c r="G61" s="76"/>
      <c r="H61" s="76"/>
      <c r="I61" s="77">
        <f t="shared" ref="I61:I69" si="64">K61+R61</f>
        <v>0</v>
      </c>
      <c r="J61" s="16">
        <f t="shared" ref="J61:J69" si="65">P61+T61</f>
        <v>0</v>
      </c>
      <c r="K61" s="77">
        <f t="shared" ref="K61:K69" si="66">L61+Q61</f>
        <v>0</v>
      </c>
      <c r="L61" s="77">
        <f t="shared" ref="L61:L69" si="67">M61+N61</f>
        <v>0</v>
      </c>
      <c r="M61" s="73"/>
      <c r="N61" s="78">
        <f t="shared" ref="N61:N69" si="68">O61+P61</f>
        <v>0</v>
      </c>
      <c r="O61" s="73"/>
      <c r="P61" s="73"/>
      <c r="Q61" s="73"/>
      <c r="R61" s="68">
        <f t="shared" ref="R61:R69" si="69">(C61*U61)-K61</f>
        <v>0</v>
      </c>
      <c r="S61" s="65"/>
      <c r="T61" s="69">
        <f t="shared" ref="T61:T69" si="70">R61-S61</f>
        <v>0</v>
      </c>
      <c r="U61" s="70"/>
      <c r="V61" s="72"/>
      <c r="W61" s="72"/>
      <c r="X61" s="72"/>
    </row>
    <row r="62" spans="1:28" ht="14.4" customHeight="1" x14ac:dyDescent="0.3">
      <c r="A62" s="72"/>
      <c r="B62" s="73">
        <v>1</v>
      </c>
      <c r="C62" s="74"/>
      <c r="D62" s="56">
        <f t="shared" si="61"/>
        <v>0</v>
      </c>
      <c r="E62" s="56">
        <f t="shared" si="62"/>
        <v>0</v>
      </c>
      <c r="F62" s="75">
        <f t="shared" si="63"/>
        <v>0</v>
      </c>
      <c r="G62" s="76"/>
      <c r="H62" s="76"/>
      <c r="I62" s="77">
        <f t="shared" si="64"/>
        <v>0</v>
      </c>
      <c r="J62" s="16">
        <f t="shared" si="65"/>
        <v>0</v>
      </c>
      <c r="K62" s="77">
        <f t="shared" si="66"/>
        <v>0</v>
      </c>
      <c r="L62" s="77">
        <f t="shared" si="67"/>
        <v>0</v>
      </c>
      <c r="M62" s="73"/>
      <c r="N62" s="78">
        <f t="shared" si="68"/>
        <v>0</v>
      </c>
      <c r="O62" s="73"/>
      <c r="P62" s="73"/>
      <c r="Q62" s="73"/>
      <c r="R62" s="68">
        <f t="shared" si="69"/>
        <v>0</v>
      </c>
      <c r="S62" s="65"/>
      <c r="T62" s="69">
        <f t="shared" si="70"/>
        <v>0</v>
      </c>
      <c r="U62" s="70"/>
      <c r="V62" s="72"/>
      <c r="W62" s="72"/>
      <c r="X62" s="72"/>
    </row>
    <row r="63" spans="1:28" ht="14.4" customHeight="1" x14ac:dyDescent="0.3">
      <c r="A63" s="72"/>
      <c r="B63" s="73">
        <v>1</v>
      </c>
      <c r="C63" s="74"/>
      <c r="D63" s="56">
        <f t="shared" si="61"/>
        <v>0</v>
      </c>
      <c r="E63" s="56">
        <f t="shared" si="62"/>
        <v>0</v>
      </c>
      <c r="F63" s="75">
        <f t="shared" si="63"/>
        <v>0</v>
      </c>
      <c r="G63" s="76"/>
      <c r="H63" s="76"/>
      <c r="I63" s="77">
        <f t="shared" si="64"/>
        <v>0</v>
      </c>
      <c r="J63" s="16">
        <f t="shared" si="65"/>
        <v>0</v>
      </c>
      <c r="K63" s="77">
        <f t="shared" si="66"/>
        <v>0</v>
      </c>
      <c r="L63" s="77">
        <f t="shared" si="67"/>
        <v>0</v>
      </c>
      <c r="M63" s="73"/>
      <c r="N63" s="78">
        <f t="shared" si="68"/>
        <v>0</v>
      </c>
      <c r="O63" s="73"/>
      <c r="P63" s="73"/>
      <c r="Q63" s="73"/>
      <c r="R63" s="68">
        <f t="shared" si="69"/>
        <v>0</v>
      </c>
      <c r="S63" s="65"/>
      <c r="T63" s="69">
        <f t="shared" si="70"/>
        <v>0</v>
      </c>
      <c r="U63" s="70"/>
      <c r="V63" s="72"/>
      <c r="W63" s="72"/>
      <c r="X63" s="72"/>
    </row>
    <row r="64" spans="1:28" ht="14.4" customHeight="1" x14ac:dyDescent="0.3">
      <c r="A64" s="72"/>
      <c r="B64" s="73">
        <v>1</v>
      </c>
      <c r="C64" s="74"/>
      <c r="D64" s="56">
        <f t="shared" si="61"/>
        <v>0</v>
      </c>
      <c r="E64" s="56">
        <f t="shared" si="62"/>
        <v>0</v>
      </c>
      <c r="F64" s="75">
        <f t="shared" si="63"/>
        <v>0</v>
      </c>
      <c r="G64" s="76"/>
      <c r="H64" s="76"/>
      <c r="I64" s="77">
        <f t="shared" si="64"/>
        <v>0</v>
      </c>
      <c r="J64" s="16">
        <f t="shared" si="65"/>
        <v>0</v>
      </c>
      <c r="K64" s="77">
        <f t="shared" si="66"/>
        <v>0</v>
      </c>
      <c r="L64" s="77">
        <f t="shared" si="67"/>
        <v>0</v>
      </c>
      <c r="M64" s="73"/>
      <c r="N64" s="78">
        <f t="shared" si="68"/>
        <v>0</v>
      </c>
      <c r="O64" s="73"/>
      <c r="P64" s="73"/>
      <c r="Q64" s="73"/>
      <c r="R64" s="68">
        <f t="shared" si="69"/>
        <v>0</v>
      </c>
      <c r="S64" s="65"/>
      <c r="T64" s="69">
        <f t="shared" si="70"/>
        <v>0</v>
      </c>
      <c r="U64" s="70"/>
      <c r="V64" s="72"/>
      <c r="W64" s="72"/>
      <c r="X64" s="72"/>
    </row>
    <row r="65" spans="1:28" ht="14.4" customHeight="1" x14ac:dyDescent="0.3">
      <c r="A65" s="72"/>
      <c r="B65" s="73">
        <v>1</v>
      </c>
      <c r="C65" s="74"/>
      <c r="D65" s="56">
        <f t="shared" si="61"/>
        <v>0</v>
      </c>
      <c r="E65" s="56">
        <f t="shared" si="62"/>
        <v>0</v>
      </c>
      <c r="F65" s="75">
        <f t="shared" si="63"/>
        <v>0</v>
      </c>
      <c r="G65" s="76"/>
      <c r="H65" s="76"/>
      <c r="I65" s="77">
        <f t="shared" si="64"/>
        <v>0</v>
      </c>
      <c r="J65" s="16">
        <f t="shared" si="65"/>
        <v>0</v>
      </c>
      <c r="K65" s="77">
        <f t="shared" si="66"/>
        <v>0</v>
      </c>
      <c r="L65" s="77">
        <f t="shared" si="67"/>
        <v>0</v>
      </c>
      <c r="M65" s="73"/>
      <c r="N65" s="78">
        <f t="shared" si="68"/>
        <v>0</v>
      </c>
      <c r="O65" s="73"/>
      <c r="P65" s="73"/>
      <c r="Q65" s="73"/>
      <c r="R65" s="68">
        <f t="shared" si="69"/>
        <v>0</v>
      </c>
      <c r="S65" s="65"/>
      <c r="T65" s="69">
        <f t="shared" si="70"/>
        <v>0</v>
      </c>
      <c r="U65" s="70"/>
      <c r="V65" s="72"/>
      <c r="W65" s="72"/>
      <c r="X65" s="72"/>
    </row>
    <row r="66" spans="1:28" ht="14.4" customHeight="1" x14ac:dyDescent="0.3">
      <c r="A66" s="72"/>
      <c r="B66" s="73">
        <v>1</v>
      </c>
      <c r="C66" s="74"/>
      <c r="D66" s="56">
        <f t="shared" si="61"/>
        <v>0</v>
      </c>
      <c r="E66" s="56">
        <f t="shared" si="62"/>
        <v>0</v>
      </c>
      <c r="F66" s="75">
        <f t="shared" si="63"/>
        <v>0</v>
      </c>
      <c r="G66" s="76"/>
      <c r="H66" s="76"/>
      <c r="I66" s="77">
        <f t="shared" si="64"/>
        <v>0</v>
      </c>
      <c r="J66" s="16">
        <f t="shared" si="65"/>
        <v>0</v>
      </c>
      <c r="K66" s="77">
        <f t="shared" si="66"/>
        <v>0</v>
      </c>
      <c r="L66" s="77">
        <f t="shared" si="67"/>
        <v>0</v>
      </c>
      <c r="M66" s="73"/>
      <c r="N66" s="78">
        <f t="shared" si="68"/>
        <v>0</v>
      </c>
      <c r="O66" s="73"/>
      <c r="P66" s="73"/>
      <c r="Q66" s="73"/>
      <c r="R66" s="68">
        <f t="shared" si="69"/>
        <v>0</v>
      </c>
      <c r="S66" s="65"/>
      <c r="T66" s="69">
        <f t="shared" si="70"/>
        <v>0</v>
      </c>
      <c r="U66" s="70"/>
      <c r="V66" s="72"/>
      <c r="W66" s="72"/>
      <c r="X66" s="72"/>
    </row>
    <row r="67" spans="1:28" ht="14.4" customHeight="1" x14ac:dyDescent="0.3">
      <c r="A67" s="72"/>
      <c r="B67" s="73">
        <v>1</v>
      </c>
      <c r="C67" s="74"/>
      <c r="D67" s="56">
        <f t="shared" si="61"/>
        <v>0</v>
      </c>
      <c r="E67" s="56">
        <f t="shared" si="62"/>
        <v>0</v>
      </c>
      <c r="F67" s="75">
        <f t="shared" si="63"/>
        <v>0</v>
      </c>
      <c r="G67" s="76"/>
      <c r="H67" s="76"/>
      <c r="I67" s="77">
        <f t="shared" si="64"/>
        <v>0</v>
      </c>
      <c r="J67" s="16">
        <f t="shared" si="65"/>
        <v>0</v>
      </c>
      <c r="K67" s="77">
        <f t="shared" si="66"/>
        <v>0</v>
      </c>
      <c r="L67" s="77">
        <f t="shared" si="67"/>
        <v>0</v>
      </c>
      <c r="M67" s="73"/>
      <c r="N67" s="78">
        <f t="shared" si="68"/>
        <v>0</v>
      </c>
      <c r="O67" s="73"/>
      <c r="P67" s="73"/>
      <c r="Q67" s="73"/>
      <c r="R67" s="68">
        <f t="shared" si="69"/>
        <v>0</v>
      </c>
      <c r="S67" s="65"/>
      <c r="T67" s="69">
        <f t="shared" si="70"/>
        <v>0</v>
      </c>
      <c r="U67" s="70"/>
      <c r="V67" s="72"/>
      <c r="W67" s="72"/>
      <c r="X67" s="72"/>
    </row>
    <row r="68" spans="1:28" ht="14.4" customHeight="1" x14ac:dyDescent="0.3">
      <c r="A68" s="72"/>
      <c r="B68" s="73">
        <v>1</v>
      </c>
      <c r="C68" s="74"/>
      <c r="D68" s="56">
        <f t="shared" si="61"/>
        <v>0</v>
      </c>
      <c r="E68" s="56">
        <f t="shared" si="62"/>
        <v>0</v>
      </c>
      <c r="F68" s="75">
        <f t="shared" si="63"/>
        <v>0</v>
      </c>
      <c r="G68" s="76"/>
      <c r="H68" s="76"/>
      <c r="I68" s="77">
        <f t="shared" si="64"/>
        <v>0</v>
      </c>
      <c r="J68" s="16">
        <f t="shared" si="65"/>
        <v>0</v>
      </c>
      <c r="K68" s="77">
        <f t="shared" si="66"/>
        <v>0</v>
      </c>
      <c r="L68" s="77">
        <f t="shared" si="67"/>
        <v>0</v>
      </c>
      <c r="M68" s="73"/>
      <c r="N68" s="78">
        <f t="shared" si="68"/>
        <v>0</v>
      </c>
      <c r="O68" s="73"/>
      <c r="P68" s="73"/>
      <c r="Q68" s="73"/>
      <c r="R68" s="68">
        <f t="shared" si="69"/>
        <v>0</v>
      </c>
      <c r="S68" s="65"/>
      <c r="T68" s="69">
        <f t="shared" si="70"/>
        <v>0</v>
      </c>
      <c r="U68" s="70"/>
      <c r="V68" s="72"/>
      <c r="W68" s="72"/>
      <c r="X68" s="72"/>
    </row>
    <row r="69" spans="1:28" ht="14.4" customHeight="1" x14ac:dyDescent="0.3">
      <c r="A69" s="72"/>
      <c r="B69" s="73">
        <v>1</v>
      </c>
      <c r="C69" s="74"/>
      <c r="D69" s="56">
        <f t="shared" si="61"/>
        <v>0</v>
      </c>
      <c r="E69" s="56">
        <f t="shared" si="62"/>
        <v>0</v>
      </c>
      <c r="F69" s="75">
        <f t="shared" si="63"/>
        <v>0</v>
      </c>
      <c r="G69" s="76"/>
      <c r="H69" s="76"/>
      <c r="I69" s="77">
        <f t="shared" si="64"/>
        <v>0</v>
      </c>
      <c r="J69" s="16">
        <f t="shared" si="65"/>
        <v>0</v>
      </c>
      <c r="K69" s="77">
        <f t="shared" si="66"/>
        <v>0</v>
      </c>
      <c r="L69" s="77">
        <f t="shared" si="67"/>
        <v>0</v>
      </c>
      <c r="M69" s="73"/>
      <c r="N69" s="78">
        <f t="shared" si="68"/>
        <v>0</v>
      </c>
      <c r="O69" s="73"/>
      <c r="P69" s="73"/>
      <c r="Q69" s="73"/>
      <c r="R69" s="68">
        <f t="shared" si="69"/>
        <v>0</v>
      </c>
      <c r="S69" s="65"/>
      <c r="T69" s="69">
        <f t="shared" si="70"/>
        <v>0</v>
      </c>
      <c r="U69" s="70"/>
      <c r="V69" s="72"/>
      <c r="W69" s="72"/>
      <c r="X69" s="72"/>
    </row>
    <row r="70" spans="1:28" s="13" customFormat="1" ht="14.4" customHeight="1" x14ac:dyDescent="0.3">
      <c r="A70" s="79" t="s">
        <v>149</v>
      </c>
      <c r="B70" s="57">
        <v>1</v>
      </c>
      <c r="C70" s="12">
        <f>SUM(C60:C69)</f>
        <v>0</v>
      </c>
      <c r="D70" s="12">
        <f>SUM(D60:D69)</f>
        <v>0</v>
      </c>
      <c r="E70" s="12">
        <f>SUM(E60:E69)</f>
        <v>0</v>
      </c>
      <c r="F70" s="56" t="s">
        <v>14</v>
      </c>
      <c r="G70" s="57" t="s">
        <v>14</v>
      </c>
      <c r="H70" s="57" t="s">
        <v>14</v>
      </c>
      <c r="I70" s="12">
        <f>SUM(I60:I69)</f>
        <v>0</v>
      </c>
      <c r="J70" s="56" t="s">
        <v>14</v>
      </c>
      <c r="K70" s="12">
        <f>SUM(K60:K69)</f>
        <v>0</v>
      </c>
      <c r="L70" s="12">
        <f>SUM(L60:L69)</f>
        <v>0</v>
      </c>
      <c r="M70" s="12">
        <f>SUM(M60:M69)</f>
        <v>0</v>
      </c>
      <c r="N70" s="12">
        <f>SUM(N60:N69)</f>
        <v>0</v>
      </c>
      <c r="O70" s="12">
        <f>SUM(O60:O69)</f>
        <v>0</v>
      </c>
      <c r="P70" s="56" t="s">
        <v>14</v>
      </c>
      <c r="Q70" s="12">
        <f>SUM(Q60:Q69)</f>
        <v>0</v>
      </c>
      <c r="R70" s="12">
        <f>SUM(R60:R69)</f>
        <v>0</v>
      </c>
      <c r="S70" s="12">
        <f>SUM(S60:S69)</f>
        <v>0</v>
      </c>
      <c r="T70" s="56" t="s">
        <v>14</v>
      </c>
      <c r="U70" s="57" t="s">
        <v>14</v>
      </c>
      <c r="V70" s="57" t="s">
        <v>14</v>
      </c>
      <c r="W70" s="57" t="s">
        <v>14</v>
      </c>
      <c r="X70" s="57" t="s">
        <v>14</v>
      </c>
      <c r="Y70" s="2"/>
      <c r="Z70" s="2"/>
      <c r="AA70" s="2"/>
      <c r="AB70" s="2"/>
    </row>
    <row r="71" spans="1:28" s="13" customFormat="1" ht="14.4" customHeight="1" x14ac:dyDescent="0.3">
      <c r="A71" s="79" t="s">
        <v>150</v>
      </c>
      <c r="B71" s="57">
        <v>1</v>
      </c>
      <c r="C71" s="56" t="s">
        <v>14</v>
      </c>
      <c r="D71" s="56" t="s">
        <v>14</v>
      </c>
      <c r="E71" s="56" t="s">
        <v>14</v>
      </c>
      <c r="F71" s="12">
        <f>SUM(F60:F69)</f>
        <v>0</v>
      </c>
      <c r="G71" s="57" t="s">
        <v>14</v>
      </c>
      <c r="H71" s="57" t="s">
        <v>14</v>
      </c>
      <c r="I71" s="57" t="s">
        <v>14</v>
      </c>
      <c r="J71" s="12">
        <f>SUM(J60:J69)</f>
        <v>0</v>
      </c>
      <c r="K71" s="57" t="s">
        <v>14</v>
      </c>
      <c r="L71" s="57" t="s">
        <v>14</v>
      </c>
      <c r="M71" s="57" t="s">
        <v>14</v>
      </c>
      <c r="N71" s="57" t="s">
        <v>14</v>
      </c>
      <c r="O71" s="57" t="s">
        <v>14</v>
      </c>
      <c r="P71" s="12">
        <f>SUM(P60:P69)</f>
        <v>0</v>
      </c>
      <c r="Q71" s="57" t="s">
        <v>14</v>
      </c>
      <c r="R71" s="57" t="s">
        <v>14</v>
      </c>
      <c r="S71" s="57" t="s">
        <v>14</v>
      </c>
      <c r="T71" s="12">
        <f>SUM(T60:T69)</f>
        <v>0</v>
      </c>
      <c r="U71" s="16" t="s">
        <v>14</v>
      </c>
      <c r="V71" s="57" t="s">
        <v>14</v>
      </c>
      <c r="W71" s="57" t="s">
        <v>14</v>
      </c>
      <c r="X71" s="57" t="s">
        <v>14</v>
      </c>
      <c r="Y71" s="2"/>
      <c r="Z71" s="2"/>
      <c r="AA71" s="2"/>
      <c r="AB71" s="2"/>
    </row>
    <row r="72" spans="1:28" s="13" customFormat="1" ht="14.4" customHeight="1" x14ac:dyDescent="0.3">
      <c r="A72" s="79" t="s">
        <v>151</v>
      </c>
      <c r="B72" s="57">
        <v>1</v>
      </c>
      <c r="C72" s="12">
        <f>SUMIF(H60:H69,"f",C60:C69)</f>
        <v>0</v>
      </c>
      <c r="D72" s="12">
        <f>SUMIF(H60:H69,"f",D60:D69)</f>
        <v>0</v>
      </c>
      <c r="E72" s="12">
        <f>SUMIF(H60:H69,"f",E60:E69)</f>
        <v>0</v>
      </c>
      <c r="F72" s="56" t="s">
        <v>14</v>
      </c>
      <c r="G72" s="57" t="s">
        <v>14</v>
      </c>
      <c r="H72" s="57" t="s">
        <v>14</v>
      </c>
      <c r="I72" s="12">
        <f>SUMIF(H60:H69,"f",I60:I69)</f>
        <v>0</v>
      </c>
      <c r="J72" s="57" t="s">
        <v>14</v>
      </c>
      <c r="K72" s="12">
        <f>SUMIF(H60:H69,"f",K60:K69)</f>
        <v>0</v>
      </c>
      <c r="L72" s="12">
        <f>SUMIF(H60:H69,"f",L60:L69)</f>
        <v>0</v>
      </c>
      <c r="M72" s="12">
        <f>SUMIF(H60:H69,"f",M60:M69)</f>
        <v>0</v>
      </c>
      <c r="N72" s="12">
        <f>SUMIF(H60:H69,"f",N60:N69)</f>
        <v>0</v>
      </c>
      <c r="O72" s="12">
        <f>SUMIF(H60:H69,"f",O60:O69)</f>
        <v>0</v>
      </c>
      <c r="P72" s="57" t="s">
        <v>14</v>
      </c>
      <c r="Q72" s="12">
        <f>SUMIF(H60:H69,"f",Q60:Q69)</f>
        <v>0</v>
      </c>
      <c r="R72" s="12">
        <f>SUMIF(H60:H69,"f",R60:R69)</f>
        <v>0</v>
      </c>
      <c r="S72" s="12">
        <f>SUMIF(H60:H69,"f",S60:S69)</f>
        <v>0</v>
      </c>
      <c r="T72" s="57" t="s">
        <v>14</v>
      </c>
      <c r="U72" s="57" t="s">
        <v>14</v>
      </c>
      <c r="V72" s="57" t="s">
        <v>14</v>
      </c>
      <c r="W72" s="57" t="s">
        <v>14</v>
      </c>
      <c r="X72" s="57" t="s">
        <v>14</v>
      </c>
      <c r="Y72" s="2"/>
      <c r="Z72" s="2"/>
      <c r="AA72" s="2"/>
      <c r="AB72" s="2"/>
    </row>
    <row r="73" spans="1:28" ht="14.4" customHeight="1" x14ac:dyDescent="0.3">
      <c r="A73" s="183" t="s">
        <v>33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</row>
    <row r="74" spans="1:28" ht="14.4" customHeight="1" x14ac:dyDescent="0.3">
      <c r="A74" s="72"/>
      <c r="B74" s="73">
        <v>1</v>
      </c>
      <c r="C74" s="74"/>
      <c r="D74" s="56">
        <f t="shared" ref="D74:D83" si="71">IF(C74&gt;0,K74/(I74/C74),0)</f>
        <v>0</v>
      </c>
      <c r="E74" s="56">
        <f t="shared" ref="E74:E83" si="72">IF(C74&gt;0,R74/(I74/C74),0)</f>
        <v>0</v>
      </c>
      <c r="F74" s="75">
        <f t="shared" ref="F74:F83" si="73">IF(U74&gt;0,FLOOR((P74+T74)/U74,0.1),0)</f>
        <v>0</v>
      </c>
      <c r="G74" s="76"/>
      <c r="H74" s="76"/>
      <c r="I74" s="77">
        <f>K74+R74</f>
        <v>0</v>
      </c>
      <c r="J74" s="16">
        <f>P74+T74</f>
        <v>0</v>
      </c>
      <c r="K74" s="77">
        <f>L74+Q74</f>
        <v>0</v>
      </c>
      <c r="L74" s="77">
        <f>M74+N74</f>
        <v>0</v>
      </c>
      <c r="M74" s="73"/>
      <c r="N74" s="78">
        <f t="shared" ref="N74:N83" si="74">O74+P74</f>
        <v>0</v>
      </c>
      <c r="O74" s="73"/>
      <c r="P74" s="73"/>
      <c r="Q74" s="73"/>
      <c r="R74" s="68">
        <f t="shared" ref="R74:R83" si="75">(C74*U74)-K74</f>
        <v>0</v>
      </c>
      <c r="S74" s="65"/>
      <c r="T74" s="69">
        <f t="shared" ref="T74:T83" si="76">R74-S74</f>
        <v>0</v>
      </c>
      <c r="U74" s="70"/>
      <c r="V74" s="72"/>
      <c r="W74" s="72"/>
      <c r="X74" s="72"/>
    </row>
    <row r="75" spans="1:28" ht="14.4" customHeight="1" x14ac:dyDescent="0.3">
      <c r="A75" s="72"/>
      <c r="B75" s="73">
        <v>1</v>
      </c>
      <c r="C75" s="74"/>
      <c r="D75" s="56">
        <f t="shared" ref="D75:D82" si="77">IF(C75&gt;0,K75/(I75/C75),0)</f>
        <v>0</v>
      </c>
      <c r="E75" s="56">
        <f t="shared" ref="E75:E82" si="78">IF(C75&gt;0,R75/(I75/C75),0)</f>
        <v>0</v>
      </c>
      <c r="F75" s="75">
        <f t="shared" ref="F75:F82" si="79">IF(U75&gt;0,FLOOR((P75+T75)/U75,0.1),0)</f>
        <v>0</v>
      </c>
      <c r="G75" s="76"/>
      <c r="H75" s="76"/>
      <c r="I75" s="77">
        <f t="shared" ref="I75:I82" si="80">K75+R75</f>
        <v>0</v>
      </c>
      <c r="J75" s="16">
        <f t="shared" ref="J75:J82" si="81">P75+T75</f>
        <v>0</v>
      </c>
      <c r="K75" s="77">
        <f t="shared" ref="K75:K82" si="82">L75+Q75</f>
        <v>0</v>
      </c>
      <c r="L75" s="77">
        <f t="shared" ref="L75:L82" si="83">M75+N75</f>
        <v>0</v>
      </c>
      <c r="M75" s="73"/>
      <c r="N75" s="78">
        <f t="shared" ref="N75:N82" si="84">O75+P75</f>
        <v>0</v>
      </c>
      <c r="O75" s="73"/>
      <c r="P75" s="73"/>
      <c r="Q75" s="73"/>
      <c r="R75" s="68">
        <f t="shared" ref="R75:R82" si="85">(C75*U75)-K75</f>
        <v>0</v>
      </c>
      <c r="S75" s="65"/>
      <c r="T75" s="69">
        <f t="shared" ref="T75:T82" si="86">R75-S75</f>
        <v>0</v>
      </c>
      <c r="U75" s="70"/>
      <c r="V75" s="72"/>
      <c r="W75" s="72"/>
      <c r="X75" s="72"/>
    </row>
    <row r="76" spans="1:28" ht="14.4" customHeight="1" x14ac:dyDescent="0.3">
      <c r="A76" s="72"/>
      <c r="B76" s="73">
        <v>1</v>
      </c>
      <c r="C76" s="74"/>
      <c r="D76" s="56">
        <f t="shared" si="77"/>
        <v>0</v>
      </c>
      <c r="E76" s="56">
        <f t="shared" si="78"/>
        <v>0</v>
      </c>
      <c r="F76" s="75">
        <f t="shared" si="79"/>
        <v>0</v>
      </c>
      <c r="G76" s="76"/>
      <c r="H76" s="76"/>
      <c r="I76" s="77">
        <f t="shared" si="80"/>
        <v>0</v>
      </c>
      <c r="J76" s="16">
        <f t="shared" si="81"/>
        <v>0</v>
      </c>
      <c r="K76" s="77">
        <f t="shared" si="82"/>
        <v>0</v>
      </c>
      <c r="L76" s="77">
        <f t="shared" si="83"/>
        <v>0</v>
      </c>
      <c r="M76" s="73"/>
      <c r="N76" s="78">
        <f t="shared" si="84"/>
        <v>0</v>
      </c>
      <c r="O76" s="73"/>
      <c r="P76" s="73"/>
      <c r="Q76" s="73"/>
      <c r="R76" s="68">
        <f t="shared" si="85"/>
        <v>0</v>
      </c>
      <c r="S76" s="65"/>
      <c r="T76" s="69">
        <f t="shared" si="86"/>
        <v>0</v>
      </c>
      <c r="U76" s="70"/>
      <c r="V76" s="72"/>
      <c r="W76" s="72"/>
      <c r="X76" s="72"/>
    </row>
    <row r="77" spans="1:28" ht="14.4" customHeight="1" x14ac:dyDescent="0.3">
      <c r="A77" s="72"/>
      <c r="B77" s="73">
        <v>1</v>
      </c>
      <c r="C77" s="74"/>
      <c r="D77" s="56">
        <f t="shared" si="77"/>
        <v>0</v>
      </c>
      <c r="E77" s="56">
        <f t="shared" si="78"/>
        <v>0</v>
      </c>
      <c r="F77" s="75">
        <f t="shared" si="79"/>
        <v>0</v>
      </c>
      <c r="G77" s="76"/>
      <c r="H77" s="76"/>
      <c r="I77" s="77">
        <f t="shared" si="80"/>
        <v>0</v>
      </c>
      <c r="J77" s="16">
        <f t="shared" si="81"/>
        <v>0</v>
      </c>
      <c r="K77" s="77">
        <f t="shared" si="82"/>
        <v>0</v>
      </c>
      <c r="L77" s="77">
        <f t="shared" si="83"/>
        <v>0</v>
      </c>
      <c r="M77" s="73"/>
      <c r="N77" s="78">
        <f t="shared" si="84"/>
        <v>0</v>
      </c>
      <c r="O77" s="73"/>
      <c r="P77" s="73"/>
      <c r="Q77" s="73"/>
      <c r="R77" s="68">
        <f t="shared" si="85"/>
        <v>0</v>
      </c>
      <c r="S77" s="65"/>
      <c r="T77" s="69">
        <f t="shared" si="86"/>
        <v>0</v>
      </c>
      <c r="U77" s="70"/>
      <c r="V77" s="72"/>
      <c r="W77" s="72"/>
      <c r="X77" s="72"/>
    </row>
    <row r="78" spans="1:28" ht="14.4" customHeight="1" x14ac:dyDescent="0.3">
      <c r="A78" s="72"/>
      <c r="B78" s="73">
        <v>1</v>
      </c>
      <c r="C78" s="74"/>
      <c r="D78" s="56">
        <f t="shared" si="77"/>
        <v>0</v>
      </c>
      <c r="E78" s="56">
        <f t="shared" si="78"/>
        <v>0</v>
      </c>
      <c r="F78" s="75">
        <f t="shared" si="79"/>
        <v>0</v>
      </c>
      <c r="G78" s="76"/>
      <c r="H78" s="76"/>
      <c r="I78" s="77">
        <f t="shared" si="80"/>
        <v>0</v>
      </c>
      <c r="J78" s="16">
        <f t="shared" si="81"/>
        <v>0</v>
      </c>
      <c r="K78" s="77">
        <f t="shared" si="82"/>
        <v>0</v>
      </c>
      <c r="L78" s="77">
        <f t="shared" si="83"/>
        <v>0</v>
      </c>
      <c r="M78" s="73"/>
      <c r="N78" s="78">
        <f t="shared" si="84"/>
        <v>0</v>
      </c>
      <c r="O78" s="73"/>
      <c r="P78" s="73"/>
      <c r="Q78" s="73"/>
      <c r="R78" s="68">
        <f t="shared" si="85"/>
        <v>0</v>
      </c>
      <c r="S78" s="65"/>
      <c r="T78" s="69">
        <f t="shared" si="86"/>
        <v>0</v>
      </c>
      <c r="U78" s="70"/>
      <c r="V78" s="72"/>
      <c r="W78" s="72"/>
      <c r="X78" s="72"/>
    </row>
    <row r="79" spans="1:28" ht="14.4" customHeight="1" x14ac:dyDescent="0.3">
      <c r="A79" s="72"/>
      <c r="B79" s="73">
        <v>1</v>
      </c>
      <c r="C79" s="74"/>
      <c r="D79" s="56">
        <f t="shared" si="77"/>
        <v>0</v>
      </c>
      <c r="E79" s="56">
        <f t="shared" si="78"/>
        <v>0</v>
      </c>
      <c r="F79" s="75">
        <f t="shared" si="79"/>
        <v>0</v>
      </c>
      <c r="G79" s="76"/>
      <c r="H79" s="76"/>
      <c r="I79" s="77">
        <f t="shared" si="80"/>
        <v>0</v>
      </c>
      <c r="J79" s="16">
        <f t="shared" si="81"/>
        <v>0</v>
      </c>
      <c r="K79" s="77">
        <f t="shared" si="82"/>
        <v>0</v>
      </c>
      <c r="L79" s="77">
        <f t="shared" si="83"/>
        <v>0</v>
      </c>
      <c r="M79" s="73"/>
      <c r="N79" s="78">
        <f t="shared" si="84"/>
        <v>0</v>
      </c>
      <c r="O79" s="73"/>
      <c r="P79" s="73"/>
      <c r="Q79" s="73"/>
      <c r="R79" s="68">
        <f t="shared" si="85"/>
        <v>0</v>
      </c>
      <c r="S79" s="65"/>
      <c r="T79" s="69">
        <f t="shared" si="86"/>
        <v>0</v>
      </c>
      <c r="U79" s="70"/>
      <c r="V79" s="72"/>
      <c r="W79" s="72"/>
      <c r="X79" s="72"/>
    </row>
    <row r="80" spans="1:28" ht="14.4" customHeight="1" x14ac:dyDescent="0.3">
      <c r="A80" s="72"/>
      <c r="B80" s="73">
        <v>1</v>
      </c>
      <c r="C80" s="74"/>
      <c r="D80" s="56">
        <f t="shared" si="77"/>
        <v>0</v>
      </c>
      <c r="E80" s="56">
        <f t="shared" si="78"/>
        <v>0</v>
      </c>
      <c r="F80" s="75">
        <f t="shared" si="79"/>
        <v>0</v>
      </c>
      <c r="G80" s="76"/>
      <c r="H80" s="76"/>
      <c r="I80" s="77">
        <f t="shared" si="80"/>
        <v>0</v>
      </c>
      <c r="J80" s="16">
        <f t="shared" si="81"/>
        <v>0</v>
      </c>
      <c r="K80" s="77">
        <f t="shared" si="82"/>
        <v>0</v>
      </c>
      <c r="L80" s="77">
        <f t="shared" si="83"/>
        <v>0</v>
      </c>
      <c r="M80" s="73"/>
      <c r="N80" s="78">
        <f t="shared" si="84"/>
        <v>0</v>
      </c>
      <c r="O80" s="73"/>
      <c r="P80" s="73"/>
      <c r="Q80" s="73"/>
      <c r="R80" s="68">
        <f t="shared" si="85"/>
        <v>0</v>
      </c>
      <c r="S80" s="65"/>
      <c r="T80" s="69">
        <f t="shared" si="86"/>
        <v>0</v>
      </c>
      <c r="U80" s="70"/>
      <c r="V80" s="72"/>
      <c r="W80" s="72"/>
      <c r="X80" s="72"/>
    </row>
    <row r="81" spans="1:28" ht="14.4" customHeight="1" x14ac:dyDescent="0.3">
      <c r="A81" s="72"/>
      <c r="B81" s="73">
        <v>1</v>
      </c>
      <c r="C81" s="74"/>
      <c r="D81" s="56">
        <f t="shared" si="77"/>
        <v>0</v>
      </c>
      <c r="E81" s="56">
        <f t="shared" si="78"/>
        <v>0</v>
      </c>
      <c r="F81" s="75">
        <f t="shared" si="79"/>
        <v>0</v>
      </c>
      <c r="G81" s="76"/>
      <c r="H81" s="76"/>
      <c r="I81" s="77">
        <f t="shared" si="80"/>
        <v>0</v>
      </c>
      <c r="J81" s="16">
        <f t="shared" si="81"/>
        <v>0</v>
      </c>
      <c r="K81" s="77">
        <f t="shared" si="82"/>
        <v>0</v>
      </c>
      <c r="L81" s="77">
        <f t="shared" si="83"/>
        <v>0</v>
      </c>
      <c r="M81" s="73"/>
      <c r="N81" s="78">
        <f t="shared" si="84"/>
        <v>0</v>
      </c>
      <c r="O81" s="73"/>
      <c r="P81" s="73"/>
      <c r="Q81" s="73"/>
      <c r="R81" s="68">
        <f t="shared" si="85"/>
        <v>0</v>
      </c>
      <c r="S81" s="65"/>
      <c r="T81" s="69">
        <f t="shared" si="86"/>
        <v>0</v>
      </c>
      <c r="U81" s="70"/>
      <c r="V81" s="72"/>
      <c r="W81" s="72"/>
      <c r="X81" s="72"/>
    </row>
    <row r="82" spans="1:28" ht="14.4" customHeight="1" x14ac:dyDescent="0.3">
      <c r="A82" s="72"/>
      <c r="B82" s="73">
        <v>1</v>
      </c>
      <c r="C82" s="74"/>
      <c r="D82" s="56">
        <f t="shared" si="77"/>
        <v>0</v>
      </c>
      <c r="E82" s="56">
        <f t="shared" si="78"/>
        <v>0</v>
      </c>
      <c r="F82" s="75">
        <f t="shared" si="79"/>
        <v>0</v>
      </c>
      <c r="G82" s="76"/>
      <c r="H82" s="76"/>
      <c r="I82" s="77">
        <f t="shared" si="80"/>
        <v>0</v>
      </c>
      <c r="J82" s="16">
        <f t="shared" si="81"/>
        <v>0</v>
      </c>
      <c r="K82" s="77">
        <f t="shared" si="82"/>
        <v>0</v>
      </c>
      <c r="L82" s="77">
        <f t="shared" si="83"/>
        <v>0</v>
      </c>
      <c r="M82" s="73"/>
      <c r="N82" s="78">
        <f t="shared" si="84"/>
        <v>0</v>
      </c>
      <c r="O82" s="73"/>
      <c r="P82" s="73"/>
      <c r="Q82" s="73"/>
      <c r="R82" s="68">
        <f t="shared" si="85"/>
        <v>0</v>
      </c>
      <c r="S82" s="65"/>
      <c r="T82" s="69">
        <f t="shared" si="86"/>
        <v>0</v>
      </c>
      <c r="U82" s="70"/>
      <c r="V82" s="72"/>
      <c r="W82" s="72"/>
      <c r="X82" s="72"/>
    </row>
    <row r="83" spans="1:28" ht="14.4" customHeight="1" x14ac:dyDescent="0.3">
      <c r="A83" s="72"/>
      <c r="B83" s="73">
        <v>1</v>
      </c>
      <c r="C83" s="74"/>
      <c r="D83" s="56">
        <f t="shared" si="71"/>
        <v>0</v>
      </c>
      <c r="E83" s="56">
        <f t="shared" si="72"/>
        <v>0</v>
      </c>
      <c r="F83" s="75">
        <f t="shared" si="73"/>
        <v>0</v>
      </c>
      <c r="G83" s="76"/>
      <c r="H83" s="76"/>
      <c r="I83" s="77">
        <f t="shared" ref="I83" si="87">K83+R83</f>
        <v>0</v>
      </c>
      <c r="J83" s="16">
        <f t="shared" ref="J83" si="88">P83+T83</f>
        <v>0</v>
      </c>
      <c r="K83" s="77">
        <f t="shared" ref="K83" si="89">L83+Q83</f>
        <v>0</v>
      </c>
      <c r="L83" s="77">
        <f t="shared" ref="L83" si="90">M83+N83</f>
        <v>0</v>
      </c>
      <c r="M83" s="73"/>
      <c r="N83" s="78">
        <f t="shared" si="74"/>
        <v>0</v>
      </c>
      <c r="O83" s="73"/>
      <c r="P83" s="73"/>
      <c r="Q83" s="73"/>
      <c r="R83" s="68">
        <f t="shared" si="75"/>
        <v>0</v>
      </c>
      <c r="S83" s="65"/>
      <c r="T83" s="69">
        <f t="shared" si="76"/>
        <v>0</v>
      </c>
      <c r="U83" s="70"/>
      <c r="V83" s="72"/>
      <c r="W83" s="72"/>
      <c r="X83" s="72"/>
    </row>
    <row r="84" spans="1:28" s="13" customFormat="1" ht="14.4" customHeight="1" x14ac:dyDescent="0.3">
      <c r="A84" s="79" t="s">
        <v>149</v>
      </c>
      <c r="B84" s="57">
        <v>1</v>
      </c>
      <c r="C84" s="12">
        <f>SUM(C74:C83)</f>
        <v>0</v>
      </c>
      <c r="D84" s="12">
        <f>SUM(D74:D83)</f>
        <v>0</v>
      </c>
      <c r="E84" s="12">
        <f>SUM(E74:E83)</f>
        <v>0</v>
      </c>
      <c r="F84" s="56" t="s">
        <v>14</v>
      </c>
      <c r="G84" s="57" t="s">
        <v>14</v>
      </c>
      <c r="H84" s="57" t="s">
        <v>14</v>
      </c>
      <c r="I84" s="12">
        <f>SUM(I74:I83)</f>
        <v>0</v>
      </c>
      <c r="J84" s="56" t="s">
        <v>14</v>
      </c>
      <c r="K84" s="12">
        <f>SUM(K74:K83)</f>
        <v>0</v>
      </c>
      <c r="L84" s="12">
        <f>SUM(L74:L83)</f>
        <v>0</v>
      </c>
      <c r="M84" s="12">
        <f>SUM(M74:M83)</f>
        <v>0</v>
      </c>
      <c r="N84" s="12">
        <f>SUM(N74:N83)</f>
        <v>0</v>
      </c>
      <c r="O84" s="12">
        <f>SUM(O74:O83)</f>
        <v>0</v>
      </c>
      <c r="P84" s="56" t="s">
        <v>14</v>
      </c>
      <c r="Q84" s="12">
        <f>SUM(Q74:Q83)</f>
        <v>0</v>
      </c>
      <c r="R84" s="12">
        <f>SUM(R74:R83)</f>
        <v>0</v>
      </c>
      <c r="S84" s="12">
        <f>SUM(S74:S83)</f>
        <v>0</v>
      </c>
      <c r="T84" s="56" t="s">
        <v>14</v>
      </c>
      <c r="U84" s="57" t="s">
        <v>14</v>
      </c>
      <c r="V84" s="57" t="s">
        <v>14</v>
      </c>
      <c r="W84" s="57" t="s">
        <v>14</v>
      </c>
      <c r="X84" s="57" t="s">
        <v>14</v>
      </c>
      <c r="Y84" s="2"/>
      <c r="Z84" s="2"/>
      <c r="AA84" s="2"/>
      <c r="AB84" s="2"/>
    </row>
    <row r="85" spans="1:28" s="13" customFormat="1" ht="14.4" customHeight="1" x14ac:dyDescent="0.3">
      <c r="A85" s="79" t="s">
        <v>150</v>
      </c>
      <c r="B85" s="57">
        <v>1</v>
      </c>
      <c r="C85" s="56" t="s">
        <v>14</v>
      </c>
      <c r="D85" s="56" t="s">
        <v>14</v>
      </c>
      <c r="E85" s="56" t="s">
        <v>14</v>
      </c>
      <c r="F85" s="12">
        <f>SUM(F74:F83)</f>
        <v>0</v>
      </c>
      <c r="G85" s="57" t="s">
        <v>14</v>
      </c>
      <c r="H85" s="57" t="s">
        <v>14</v>
      </c>
      <c r="I85" s="57" t="s">
        <v>14</v>
      </c>
      <c r="J85" s="12">
        <f>SUM(J74:J83)</f>
        <v>0</v>
      </c>
      <c r="K85" s="57" t="s">
        <v>14</v>
      </c>
      <c r="L85" s="57" t="s">
        <v>14</v>
      </c>
      <c r="M85" s="57" t="s">
        <v>14</v>
      </c>
      <c r="N85" s="57" t="s">
        <v>14</v>
      </c>
      <c r="O85" s="57" t="s">
        <v>14</v>
      </c>
      <c r="P85" s="12">
        <f>SUM(P74:P83)</f>
        <v>0</v>
      </c>
      <c r="Q85" s="57" t="s">
        <v>14</v>
      </c>
      <c r="R85" s="57" t="s">
        <v>14</v>
      </c>
      <c r="S85" s="57" t="s">
        <v>14</v>
      </c>
      <c r="T85" s="12">
        <f>SUM(T74:T83)</f>
        <v>0</v>
      </c>
      <c r="U85" s="16" t="s">
        <v>14</v>
      </c>
      <c r="V85" s="57" t="s">
        <v>14</v>
      </c>
      <c r="W85" s="57" t="s">
        <v>14</v>
      </c>
      <c r="X85" s="57" t="s">
        <v>14</v>
      </c>
      <c r="Y85" s="2"/>
      <c r="Z85" s="2"/>
      <c r="AA85" s="2"/>
      <c r="AB85" s="2"/>
    </row>
    <row r="86" spans="1:28" s="13" customFormat="1" ht="14.4" customHeight="1" x14ac:dyDescent="0.3">
      <c r="A86" s="79" t="s">
        <v>151</v>
      </c>
      <c r="B86" s="57">
        <v>1</v>
      </c>
      <c r="C86" s="12">
        <f>SUMIF(H74:H83,"f",C74:C83)</f>
        <v>0</v>
      </c>
      <c r="D86" s="12">
        <f>SUMIF(H74:H83,"f",D74:D83)</f>
        <v>0</v>
      </c>
      <c r="E86" s="12">
        <f>SUMIF(H74:H83,"f",E74:E83)</f>
        <v>0</v>
      </c>
      <c r="F86" s="56" t="s">
        <v>14</v>
      </c>
      <c r="G86" s="57" t="s">
        <v>14</v>
      </c>
      <c r="H86" s="57" t="s">
        <v>14</v>
      </c>
      <c r="I86" s="12">
        <f>SUMIF(H74:H83,"f",I74:I83)</f>
        <v>0</v>
      </c>
      <c r="J86" s="57" t="s">
        <v>14</v>
      </c>
      <c r="K86" s="12">
        <f>SUMIF(H74:H83,"f",K74:K83)</f>
        <v>0</v>
      </c>
      <c r="L86" s="12">
        <f>SUMIF(H74:H83,"f",L74:L83)</f>
        <v>0</v>
      </c>
      <c r="M86" s="12">
        <f>SUMIF(H74:H83,"f",M74:M83)</f>
        <v>0</v>
      </c>
      <c r="N86" s="12">
        <f>SUMIF(H74:H83,"f",N74:N83)</f>
        <v>0</v>
      </c>
      <c r="O86" s="12">
        <f>SUMIF(H74:H83,"f",O74:O83)</f>
        <v>0</v>
      </c>
      <c r="P86" s="57" t="s">
        <v>14</v>
      </c>
      <c r="Q86" s="12">
        <f>SUMIF(H74:H83,"f",Q74:Q83)</f>
        <v>0</v>
      </c>
      <c r="R86" s="12">
        <f>SUMIF(H74:H83,"f",R74:R83)</f>
        <v>0</v>
      </c>
      <c r="S86" s="12">
        <f>SUMIF(H74:H83,"f",S74:S83)</f>
        <v>0</v>
      </c>
      <c r="T86" s="57" t="s">
        <v>14</v>
      </c>
      <c r="U86" s="57" t="s">
        <v>14</v>
      </c>
      <c r="V86" s="57" t="s">
        <v>14</v>
      </c>
      <c r="W86" s="57" t="s">
        <v>14</v>
      </c>
      <c r="X86" s="57" t="s">
        <v>14</v>
      </c>
      <c r="Y86" s="2"/>
      <c r="Z86" s="2"/>
      <c r="AA86" s="2"/>
      <c r="AB86" s="2"/>
    </row>
    <row r="87" spans="1:28" ht="14.4" customHeight="1" x14ac:dyDescent="0.3">
      <c r="A87" s="183" t="s">
        <v>31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</row>
    <row r="88" spans="1:28" ht="14.4" customHeight="1" x14ac:dyDescent="0.3">
      <c r="A88" s="72" t="s">
        <v>175</v>
      </c>
      <c r="B88" s="73">
        <v>1</v>
      </c>
      <c r="C88" s="74">
        <v>0.5</v>
      </c>
      <c r="D88" s="56">
        <f t="shared" ref="D88:D97" si="91">IF(C88&gt;0,K88/(I88/C88),0)</f>
        <v>0.16</v>
      </c>
      <c r="E88" s="56">
        <f t="shared" ref="E88:E97" si="92">IF(C88&gt;0,R88/(I88/C88),0)</f>
        <v>0.34</v>
      </c>
      <c r="F88" s="75">
        <f t="shared" ref="F88:F97" si="93">IF(U88&gt;0,FLOOR((P88+T88)/U88,0.1),0)</f>
        <v>0</v>
      </c>
      <c r="G88" s="76" t="s">
        <v>16</v>
      </c>
      <c r="H88" s="76" t="s">
        <v>19</v>
      </c>
      <c r="I88" s="77">
        <f>K88+R88</f>
        <v>12.5</v>
      </c>
      <c r="J88" s="16">
        <f>P88+T88</f>
        <v>0</v>
      </c>
      <c r="K88" s="77">
        <f>L88+Q88</f>
        <v>4</v>
      </c>
      <c r="L88" s="77">
        <f>M88+N88</f>
        <v>4</v>
      </c>
      <c r="M88" s="73">
        <v>4</v>
      </c>
      <c r="N88" s="78">
        <f t="shared" ref="N88:N97" si="94">O88+P88</f>
        <v>0</v>
      </c>
      <c r="O88" s="73"/>
      <c r="P88" s="73"/>
      <c r="Q88" s="73"/>
      <c r="R88" s="68">
        <f t="shared" ref="R88:R97" si="95">(C88*U88)-K88</f>
        <v>8.5</v>
      </c>
      <c r="S88" s="65">
        <v>8.5</v>
      </c>
      <c r="T88" s="69">
        <f t="shared" ref="T88:T97" si="96">R88-S88</f>
        <v>0</v>
      </c>
      <c r="U88" s="70">
        <v>25</v>
      </c>
      <c r="V88" s="72"/>
      <c r="W88" s="72"/>
      <c r="X88" s="72"/>
    </row>
    <row r="89" spans="1:28" ht="14.4" customHeight="1" x14ac:dyDescent="0.3">
      <c r="A89" s="72" t="s">
        <v>156</v>
      </c>
      <c r="B89" s="73">
        <v>1</v>
      </c>
      <c r="C89" s="74">
        <v>0.5</v>
      </c>
      <c r="D89" s="56">
        <f t="shared" ref="D89:D91" si="97">IF(C89&gt;0,K89/(I89/C89),0)</f>
        <v>0.16</v>
      </c>
      <c r="E89" s="56">
        <f t="shared" ref="E89:E91" si="98">IF(C89&gt;0,R89/(I89/C89),0)</f>
        <v>0.34</v>
      </c>
      <c r="F89" s="75">
        <f t="shared" ref="F89:F91" si="99">IF(U89&gt;0,FLOOR((P89+T89)/U89,0.1),0)</f>
        <v>0</v>
      </c>
      <c r="G89" s="76" t="s">
        <v>16</v>
      </c>
      <c r="H89" s="76" t="s">
        <v>19</v>
      </c>
      <c r="I89" s="77">
        <f t="shared" ref="I89:I91" si="100">K89+R89</f>
        <v>12.5</v>
      </c>
      <c r="J89" s="16">
        <f t="shared" ref="J89:J91" si="101">P89+T89</f>
        <v>0</v>
      </c>
      <c r="K89" s="77">
        <f t="shared" ref="K89:K91" si="102">L89+Q89</f>
        <v>4</v>
      </c>
      <c r="L89" s="77">
        <f t="shared" ref="L89:L91" si="103">M89+N89</f>
        <v>4</v>
      </c>
      <c r="M89" s="73">
        <v>4</v>
      </c>
      <c r="N89" s="78">
        <f t="shared" ref="N89:N91" si="104">O89+P89</f>
        <v>0</v>
      </c>
      <c r="O89" s="73"/>
      <c r="P89" s="73"/>
      <c r="Q89" s="73"/>
      <c r="R89" s="68">
        <f t="shared" ref="R89:R91" si="105">(C89*U89)-K89</f>
        <v>8.5</v>
      </c>
      <c r="S89" s="65">
        <v>8.5</v>
      </c>
      <c r="T89" s="69">
        <f t="shared" ref="T89:T91" si="106">R89-S89</f>
        <v>0</v>
      </c>
      <c r="U89" s="70">
        <v>25</v>
      </c>
      <c r="V89" s="72"/>
      <c r="W89" s="72"/>
      <c r="X89" s="72"/>
    </row>
    <row r="90" spans="1:28" ht="14.4" customHeight="1" x14ac:dyDescent="0.3">
      <c r="A90" s="72"/>
      <c r="B90" s="73">
        <v>1</v>
      </c>
      <c r="C90" s="74"/>
      <c r="D90" s="56">
        <f t="shared" si="97"/>
        <v>0</v>
      </c>
      <c r="E90" s="56">
        <f t="shared" si="98"/>
        <v>0</v>
      </c>
      <c r="F90" s="75">
        <f t="shared" si="99"/>
        <v>0</v>
      </c>
      <c r="G90" s="76"/>
      <c r="H90" s="76"/>
      <c r="I90" s="77">
        <f t="shared" si="100"/>
        <v>0</v>
      </c>
      <c r="J90" s="16">
        <f t="shared" si="101"/>
        <v>0</v>
      </c>
      <c r="K90" s="77">
        <f t="shared" si="102"/>
        <v>0</v>
      </c>
      <c r="L90" s="77">
        <f t="shared" si="103"/>
        <v>0</v>
      </c>
      <c r="M90" s="73"/>
      <c r="N90" s="78">
        <f t="shared" si="104"/>
        <v>0</v>
      </c>
      <c r="O90" s="73"/>
      <c r="P90" s="73"/>
      <c r="Q90" s="73"/>
      <c r="R90" s="68">
        <f t="shared" si="105"/>
        <v>0</v>
      </c>
      <c r="S90" s="65"/>
      <c r="T90" s="69">
        <f t="shared" si="106"/>
        <v>0</v>
      </c>
      <c r="U90" s="70"/>
      <c r="V90" s="72"/>
      <c r="W90" s="72"/>
      <c r="X90" s="72"/>
    </row>
    <row r="91" spans="1:28" ht="14.4" customHeight="1" x14ac:dyDescent="0.3">
      <c r="A91" s="72"/>
      <c r="B91" s="73">
        <v>1</v>
      </c>
      <c r="C91" s="74"/>
      <c r="D91" s="56">
        <f t="shared" si="97"/>
        <v>0</v>
      </c>
      <c r="E91" s="56">
        <f t="shared" si="98"/>
        <v>0</v>
      </c>
      <c r="F91" s="75">
        <f t="shared" si="99"/>
        <v>0</v>
      </c>
      <c r="G91" s="76"/>
      <c r="H91" s="76"/>
      <c r="I91" s="77">
        <f t="shared" si="100"/>
        <v>0</v>
      </c>
      <c r="J91" s="16">
        <f t="shared" si="101"/>
        <v>0</v>
      </c>
      <c r="K91" s="77">
        <f t="shared" si="102"/>
        <v>0</v>
      </c>
      <c r="L91" s="77">
        <f t="shared" si="103"/>
        <v>0</v>
      </c>
      <c r="M91" s="73"/>
      <c r="N91" s="78">
        <f t="shared" si="104"/>
        <v>0</v>
      </c>
      <c r="O91" s="73"/>
      <c r="P91" s="73"/>
      <c r="Q91" s="73"/>
      <c r="R91" s="68">
        <f t="shared" si="105"/>
        <v>0</v>
      </c>
      <c r="S91" s="65"/>
      <c r="T91" s="69">
        <f t="shared" si="106"/>
        <v>0</v>
      </c>
      <c r="U91" s="70"/>
      <c r="V91" s="72"/>
      <c r="W91" s="72"/>
      <c r="X91" s="72"/>
    </row>
    <row r="92" spans="1:28" ht="14.4" customHeight="1" x14ac:dyDescent="0.3">
      <c r="A92" s="72"/>
      <c r="B92" s="73">
        <v>1</v>
      </c>
      <c r="C92" s="74"/>
      <c r="D92" s="56">
        <f t="shared" si="91"/>
        <v>0</v>
      </c>
      <c r="E92" s="56">
        <f t="shared" si="92"/>
        <v>0</v>
      </c>
      <c r="F92" s="75">
        <f t="shared" si="93"/>
        <v>0</v>
      </c>
      <c r="G92" s="76"/>
      <c r="H92" s="76"/>
      <c r="I92" s="77">
        <f t="shared" ref="I92:I97" si="107">K92+R92</f>
        <v>0</v>
      </c>
      <c r="J92" s="16">
        <f t="shared" ref="J92:J97" si="108">P92+T92</f>
        <v>0</v>
      </c>
      <c r="K92" s="77">
        <f t="shared" ref="K92:K97" si="109">L92+Q92</f>
        <v>0</v>
      </c>
      <c r="L92" s="77">
        <f t="shared" ref="L92:L97" si="110">M92+N92</f>
        <v>0</v>
      </c>
      <c r="M92" s="73"/>
      <c r="N92" s="78">
        <f t="shared" si="94"/>
        <v>0</v>
      </c>
      <c r="O92" s="73"/>
      <c r="P92" s="73"/>
      <c r="Q92" s="73"/>
      <c r="R92" s="68">
        <f t="shared" si="95"/>
        <v>0</v>
      </c>
      <c r="S92" s="65"/>
      <c r="T92" s="69">
        <f t="shared" si="96"/>
        <v>0</v>
      </c>
      <c r="U92" s="70"/>
      <c r="V92" s="72"/>
      <c r="W92" s="72"/>
      <c r="X92" s="72"/>
    </row>
    <row r="93" spans="1:28" ht="14.4" customHeight="1" x14ac:dyDescent="0.3">
      <c r="A93" s="72"/>
      <c r="B93" s="73">
        <v>1</v>
      </c>
      <c r="C93" s="74"/>
      <c r="D93" s="56">
        <f t="shared" si="91"/>
        <v>0</v>
      </c>
      <c r="E93" s="56">
        <f t="shared" si="92"/>
        <v>0</v>
      </c>
      <c r="F93" s="75">
        <f t="shared" si="93"/>
        <v>0</v>
      </c>
      <c r="G93" s="76"/>
      <c r="H93" s="76"/>
      <c r="I93" s="77">
        <f t="shared" si="107"/>
        <v>0</v>
      </c>
      <c r="J93" s="16">
        <f t="shared" si="108"/>
        <v>0</v>
      </c>
      <c r="K93" s="77">
        <f t="shared" si="109"/>
        <v>0</v>
      </c>
      <c r="L93" s="77">
        <f t="shared" si="110"/>
        <v>0</v>
      </c>
      <c r="M93" s="73"/>
      <c r="N93" s="78">
        <f t="shared" si="94"/>
        <v>0</v>
      </c>
      <c r="O93" s="73"/>
      <c r="P93" s="73"/>
      <c r="Q93" s="73"/>
      <c r="R93" s="68">
        <f t="shared" si="95"/>
        <v>0</v>
      </c>
      <c r="S93" s="65"/>
      <c r="T93" s="69">
        <f t="shared" si="96"/>
        <v>0</v>
      </c>
      <c r="U93" s="70"/>
      <c r="V93" s="72"/>
      <c r="W93" s="72"/>
      <c r="X93" s="72"/>
    </row>
    <row r="94" spans="1:28" ht="14.4" customHeight="1" x14ac:dyDescent="0.3">
      <c r="A94" s="72"/>
      <c r="B94" s="73">
        <v>1</v>
      </c>
      <c r="C94" s="74"/>
      <c r="D94" s="56">
        <f t="shared" si="91"/>
        <v>0</v>
      </c>
      <c r="E94" s="56">
        <f t="shared" si="92"/>
        <v>0</v>
      </c>
      <c r="F94" s="75">
        <f t="shared" si="93"/>
        <v>0</v>
      </c>
      <c r="G94" s="76"/>
      <c r="H94" s="76"/>
      <c r="I94" s="77">
        <f t="shared" si="107"/>
        <v>0</v>
      </c>
      <c r="J94" s="16">
        <f t="shared" si="108"/>
        <v>0</v>
      </c>
      <c r="K94" s="77">
        <f t="shared" si="109"/>
        <v>0</v>
      </c>
      <c r="L94" s="77">
        <f t="shared" si="110"/>
        <v>0</v>
      </c>
      <c r="M94" s="73"/>
      <c r="N94" s="78">
        <f t="shared" si="94"/>
        <v>0</v>
      </c>
      <c r="O94" s="73"/>
      <c r="P94" s="73"/>
      <c r="Q94" s="73"/>
      <c r="R94" s="68">
        <f t="shared" si="95"/>
        <v>0</v>
      </c>
      <c r="S94" s="65"/>
      <c r="T94" s="69">
        <f t="shared" si="96"/>
        <v>0</v>
      </c>
      <c r="U94" s="70"/>
      <c r="V94" s="72"/>
      <c r="W94" s="72"/>
      <c r="X94" s="72"/>
    </row>
    <row r="95" spans="1:28" ht="14.4" customHeight="1" x14ac:dyDescent="0.3">
      <c r="A95" s="72"/>
      <c r="B95" s="73">
        <v>1</v>
      </c>
      <c r="C95" s="74"/>
      <c r="D95" s="56">
        <f t="shared" si="91"/>
        <v>0</v>
      </c>
      <c r="E95" s="56">
        <f t="shared" si="92"/>
        <v>0</v>
      </c>
      <c r="F95" s="75">
        <f t="shared" si="93"/>
        <v>0</v>
      </c>
      <c r="G95" s="76"/>
      <c r="H95" s="76"/>
      <c r="I95" s="77">
        <f t="shared" si="107"/>
        <v>0</v>
      </c>
      <c r="J95" s="16">
        <f t="shared" si="108"/>
        <v>0</v>
      </c>
      <c r="K95" s="77">
        <f t="shared" si="109"/>
        <v>0</v>
      </c>
      <c r="L95" s="77">
        <f t="shared" si="110"/>
        <v>0</v>
      </c>
      <c r="M95" s="73"/>
      <c r="N95" s="78">
        <f t="shared" si="94"/>
        <v>0</v>
      </c>
      <c r="O95" s="73"/>
      <c r="P95" s="73"/>
      <c r="Q95" s="73"/>
      <c r="R95" s="68">
        <f t="shared" si="95"/>
        <v>0</v>
      </c>
      <c r="S95" s="65"/>
      <c r="T95" s="69">
        <f t="shared" si="96"/>
        <v>0</v>
      </c>
      <c r="U95" s="70"/>
      <c r="V95" s="72"/>
      <c r="W95" s="72"/>
      <c r="X95" s="72"/>
    </row>
    <row r="96" spans="1:28" ht="14.4" customHeight="1" x14ac:dyDescent="0.3">
      <c r="A96" s="72"/>
      <c r="B96" s="73">
        <v>1</v>
      </c>
      <c r="C96" s="74"/>
      <c r="D96" s="56">
        <f t="shared" si="91"/>
        <v>0</v>
      </c>
      <c r="E96" s="56">
        <f t="shared" si="92"/>
        <v>0</v>
      </c>
      <c r="F96" s="75">
        <f t="shared" si="93"/>
        <v>0</v>
      </c>
      <c r="G96" s="76"/>
      <c r="H96" s="76"/>
      <c r="I96" s="77">
        <f t="shared" si="107"/>
        <v>0</v>
      </c>
      <c r="J96" s="16">
        <f t="shared" si="108"/>
        <v>0</v>
      </c>
      <c r="K96" s="77">
        <f t="shared" si="109"/>
        <v>0</v>
      </c>
      <c r="L96" s="77">
        <f t="shared" si="110"/>
        <v>0</v>
      </c>
      <c r="M96" s="73"/>
      <c r="N96" s="78">
        <f t="shared" si="94"/>
        <v>0</v>
      </c>
      <c r="O96" s="73"/>
      <c r="P96" s="73"/>
      <c r="Q96" s="73"/>
      <c r="R96" s="68">
        <f t="shared" si="95"/>
        <v>0</v>
      </c>
      <c r="S96" s="65"/>
      <c r="T96" s="69">
        <f t="shared" si="96"/>
        <v>0</v>
      </c>
      <c r="U96" s="70"/>
      <c r="V96" s="72"/>
      <c r="W96" s="72"/>
      <c r="X96" s="72"/>
    </row>
    <row r="97" spans="1:28" ht="14.4" customHeight="1" x14ac:dyDescent="0.3">
      <c r="A97" s="72"/>
      <c r="B97" s="73">
        <v>1</v>
      </c>
      <c r="C97" s="74"/>
      <c r="D97" s="56">
        <f t="shared" si="91"/>
        <v>0</v>
      </c>
      <c r="E97" s="56">
        <f t="shared" si="92"/>
        <v>0</v>
      </c>
      <c r="F97" s="75">
        <f t="shared" si="93"/>
        <v>0</v>
      </c>
      <c r="G97" s="76"/>
      <c r="H97" s="76"/>
      <c r="I97" s="77">
        <f t="shared" si="107"/>
        <v>0</v>
      </c>
      <c r="J97" s="16">
        <f t="shared" si="108"/>
        <v>0</v>
      </c>
      <c r="K97" s="77">
        <f t="shared" si="109"/>
        <v>0</v>
      </c>
      <c r="L97" s="77">
        <f t="shared" si="110"/>
        <v>0</v>
      </c>
      <c r="M97" s="73"/>
      <c r="N97" s="78">
        <f t="shared" si="94"/>
        <v>0</v>
      </c>
      <c r="O97" s="73"/>
      <c r="P97" s="73"/>
      <c r="Q97" s="73"/>
      <c r="R97" s="68">
        <f t="shared" si="95"/>
        <v>0</v>
      </c>
      <c r="S97" s="65"/>
      <c r="T97" s="69">
        <f t="shared" si="96"/>
        <v>0</v>
      </c>
      <c r="U97" s="70"/>
      <c r="V97" s="72"/>
      <c r="W97" s="72"/>
      <c r="X97" s="72"/>
    </row>
    <row r="98" spans="1:28" s="13" customFormat="1" ht="14.4" customHeight="1" x14ac:dyDescent="0.3">
      <c r="A98" s="79" t="s">
        <v>149</v>
      </c>
      <c r="B98" s="57">
        <v>1</v>
      </c>
      <c r="C98" s="12">
        <f>SUM(C88:C97)</f>
        <v>1</v>
      </c>
      <c r="D98" s="12">
        <f>SUM(D88:D97)</f>
        <v>0.32</v>
      </c>
      <c r="E98" s="12">
        <f>SUM(E88:E97)</f>
        <v>0.68</v>
      </c>
      <c r="F98" s="56" t="s">
        <v>14</v>
      </c>
      <c r="G98" s="57" t="s">
        <v>14</v>
      </c>
      <c r="H98" s="57" t="s">
        <v>14</v>
      </c>
      <c r="I98" s="12">
        <f>SUM(I88:I97)</f>
        <v>25</v>
      </c>
      <c r="J98" s="56" t="s">
        <v>14</v>
      </c>
      <c r="K98" s="12">
        <f t="shared" ref="K98:O98" si="111">SUM(K88:K97)</f>
        <v>8</v>
      </c>
      <c r="L98" s="12">
        <f t="shared" si="111"/>
        <v>8</v>
      </c>
      <c r="M98" s="12">
        <f t="shared" si="111"/>
        <v>8</v>
      </c>
      <c r="N98" s="12">
        <f t="shared" si="111"/>
        <v>0</v>
      </c>
      <c r="O98" s="12">
        <f t="shared" si="111"/>
        <v>0</v>
      </c>
      <c r="P98" s="56" t="s">
        <v>14</v>
      </c>
      <c r="Q98" s="12">
        <f t="shared" ref="Q98:S98" si="112">SUM(Q88:Q97)</f>
        <v>0</v>
      </c>
      <c r="R98" s="12">
        <f t="shared" si="112"/>
        <v>17</v>
      </c>
      <c r="S98" s="12">
        <f t="shared" si="112"/>
        <v>17</v>
      </c>
      <c r="T98" s="56" t="s">
        <v>14</v>
      </c>
      <c r="U98" s="57" t="s">
        <v>14</v>
      </c>
      <c r="V98" s="57" t="s">
        <v>14</v>
      </c>
      <c r="W98" s="57" t="s">
        <v>14</v>
      </c>
      <c r="X98" s="57" t="s">
        <v>14</v>
      </c>
      <c r="Y98" s="2"/>
      <c r="Z98" s="2"/>
      <c r="AA98" s="2"/>
      <c r="AB98" s="2"/>
    </row>
    <row r="99" spans="1:28" s="13" customFormat="1" ht="14.4" customHeight="1" x14ac:dyDescent="0.3">
      <c r="A99" s="79" t="s">
        <v>150</v>
      </c>
      <c r="B99" s="57">
        <v>1</v>
      </c>
      <c r="C99" s="56" t="s">
        <v>14</v>
      </c>
      <c r="D99" s="56" t="s">
        <v>14</v>
      </c>
      <c r="E99" s="56" t="s">
        <v>14</v>
      </c>
      <c r="F99" s="12">
        <f>SUM(F88:F97)</f>
        <v>0</v>
      </c>
      <c r="G99" s="57" t="s">
        <v>14</v>
      </c>
      <c r="H99" s="57" t="s">
        <v>14</v>
      </c>
      <c r="I99" s="57" t="s">
        <v>14</v>
      </c>
      <c r="J99" s="12">
        <f>SUM(J88:J97)</f>
        <v>0</v>
      </c>
      <c r="K99" s="57" t="s">
        <v>14</v>
      </c>
      <c r="L99" s="57" t="s">
        <v>14</v>
      </c>
      <c r="M99" s="57" t="s">
        <v>14</v>
      </c>
      <c r="N99" s="57" t="s">
        <v>14</v>
      </c>
      <c r="O99" s="57" t="s">
        <v>14</v>
      </c>
      <c r="P99" s="12">
        <f>SUM(P88:P97)</f>
        <v>0</v>
      </c>
      <c r="Q99" s="57" t="s">
        <v>14</v>
      </c>
      <c r="R99" s="57" t="s">
        <v>14</v>
      </c>
      <c r="S99" s="57" t="s">
        <v>14</v>
      </c>
      <c r="T99" s="12">
        <f>SUM(T88:T97)</f>
        <v>0</v>
      </c>
      <c r="U99" s="16" t="s">
        <v>14</v>
      </c>
      <c r="V99" s="57" t="s">
        <v>14</v>
      </c>
      <c r="W99" s="57" t="s">
        <v>14</v>
      </c>
      <c r="X99" s="57" t="s">
        <v>14</v>
      </c>
      <c r="Y99" s="2"/>
      <c r="Z99" s="2"/>
      <c r="AA99" s="2"/>
      <c r="AB99" s="2"/>
    </row>
    <row r="100" spans="1:28" s="13" customFormat="1" ht="14.4" customHeight="1" x14ac:dyDescent="0.3">
      <c r="A100" s="79" t="s">
        <v>151</v>
      </c>
      <c r="B100" s="57">
        <v>1</v>
      </c>
      <c r="C100" s="12">
        <f>SUMIF(H88:H97,"f",C88:C97)</f>
        <v>0</v>
      </c>
      <c r="D100" s="12">
        <f>SUMIF(H88:H97,"f",D88:D97)</f>
        <v>0</v>
      </c>
      <c r="E100" s="12">
        <f>SUMIF(H88:H97,"f",E88:E97)</f>
        <v>0</v>
      </c>
      <c r="F100" s="56" t="s">
        <v>14</v>
      </c>
      <c r="G100" s="57" t="s">
        <v>14</v>
      </c>
      <c r="H100" s="57" t="s">
        <v>14</v>
      </c>
      <c r="I100" s="12">
        <f>SUMIF(H88:H97,"f",I88:I97)</f>
        <v>0</v>
      </c>
      <c r="J100" s="57" t="s">
        <v>14</v>
      </c>
      <c r="K100" s="12">
        <f>SUMIF(H88:H97,"f",K88:K97)</f>
        <v>0</v>
      </c>
      <c r="L100" s="12">
        <f>SUMIF(H88:H97,"f",L88:L97)</f>
        <v>0</v>
      </c>
      <c r="M100" s="12">
        <f>SUMIF(H88:H97,"f",M88:M97)</f>
        <v>0</v>
      </c>
      <c r="N100" s="12">
        <f>SUMIF(H88:H97,"f",N88:N97)</f>
        <v>0</v>
      </c>
      <c r="O100" s="12">
        <f>SUMIF(H88:H97,"f",O88:O97)</f>
        <v>0</v>
      </c>
      <c r="P100" s="57" t="s">
        <v>14</v>
      </c>
      <c r="Q100" s="12">
        <f>SUMIF(H88:H97,"f",Q88:Q97)</f>
        <v>0</v>
      </c>
      <c r="R100" s="12">
        <f>SUMIF(H88:H97,"f",R88:R97)</f>
        <v>0</v>
      </c>
      <c r="S100" s="12">
        <f>SUMIF(H88:H97,"f",S88:S97)</f>
        <v>0</v>
      </c>
      <c r="T100" s="57" t="s">
        <v>14</v>
      </c>
      <c r="U100" s="57" t="s">
        <v>14</v>
      </c>
      <c r="V100" s="57" t="s">
        <v>14</v>
      </c>
      <c r="W100" s="57" t="s">
        <v>14</v>
      </c>
      <c r="X100" s="57" t="s">
        <v>14</v>
      </c>
      <c r="Y100" s="2"/>
      <c r="Z100" s="2"/>
      <c r="AA100" s="2"/>
      <c r="AB100" s="2"/>
    </row>
    <row r="101" spans="1:28" ht="14.4" customHeight="1" x14ac:dyDescent="0.3">
      <c r="A101" s="183" t="s">
        <v>32</v>
      </c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8" ht="14.4" customHeight="1" x14ac:dyDescent="0.3">
      <c r="A102" s="72"/>
      <c r="B102" s="73">
        <v>1</v>
      </c>
      <c r="C102" s="74"/>
      <c r="D102" s="56">
        <f t="shared" ref="D102:D111" si="113">IF(C102&gt;0,K102/(I102/C102),0)</f>
        <v>0</v>
      </c>
      <c r="E102" s="56">
        <f t="shared" ref="E102:E111" si="114">IF(C102&gt;0,R102/(I102/C102),0)</f>
        <v>0</v>
      </c>
      <c r="F102" s="75">
        <f t="shared" ref="F102:F111" si="115">IF(U102&gt;0,FLOOR((P102+T102)/U102,0.1),0)</f>
        <v>0</v>
      </c>
      <c r="G102" s="76"/>
      <c r="H102" s="76"/>
      <c r="I102" s="77">
        <f>K102+R102</f>
        <v>0</v>
      </c>
      <c r="J102" s="16">
        <f>P102+T102</f>
        <v>0</v>
      </c>
      <c r="K102" s="77">
        <f>L102+Q102</f>
        <v>0</v>
      </c>
      <c r="L102" s="77">
        <f>M102+N102</f>
        <v>0</v>
      </c>
      <c r="M102" s="73"/>
      <c r="N102" s="78">
        <f t="shared" ref="N102:N111" si="116">O102+P102</f>
        <v>0</v>
      </c>
      <c r="O102" s="73"/>
      <c r="P102" s="73"/>
      <c r="Q102" s="73"/>
      <c r="R102" s="68">
        <f t="shared" ref="R102:R111" si="117">(C102*U102)-K102</f>
        <v>0</v>
      </c>
      <c r="S102" s="65"/>
      <c r="T102" s="69">
        <f t="shared" ref="T102:T111" si="118">R102-S102</f>
        <v>0</v>
      </c>
      <c r="U102" s="72"/>
      <c r="V102" s="72"/>
      <c r="W102" s="72"/>
      <c r="X102" s="72"/>
    </row>
    <row r="103" spans="1:28" ht="14.4" customHeight="1" x14ac:dyDescent="0.3">
      <c r="A103" s="72"/>
      <c r="B103" s="73">
        <v>1</v>
      </c>
      <c r="C103" s="74"/>
      <c r="D103" s="56">
        <f t="shared" ref="D103:D110" si="119">IF(C103&gt;0,K103/(I103/C103),0)</f>
        <v>0</v>
      </c>
      <c r="E103" s="56">
        <f t="shared" ref="E103:E110" si="120">IF(C103&gt;0,R103/(I103/C103),0)</f>
        <v>0</v>
      </c>
      <c r="F103" s="75">
        <f t="shared" ref="F103:F110" si="121">IF(U103&gt;0,FLOOR((P103+T103)/U103,0.1),0)</f>
        <v>0</v>
      </c>
      <c r="G103" s="76"/>
      <c r="H103" s="76"/>
      <c r="I103" s="77">
        <f t="shared" ref="I103:I110" si="122">K103+R103</f>
        <v>0</v>
      </c>
      <c r="J103" s="16">
        <f t="shared" ref="J103:J110" si="123">P103+T103</f>
        <v>0</v>
      </c>
      <c r="K103" s="77">
        <f t="shared" ref="K103:K110" si="124">L103+Q103</f>
        <v>0</v>
      </c>
      <c r="L103" s="77">
        <f t="shared" ref="L103:L110" si="125">M103+N103</f>
        <v>0</v>
      </c>
      <c r="M103" s="73"/>
      <c r="N103" s="78">
        <f t="shared" ref="N103:N110" si="126">O103+P103</f>
        <v>0</v>
      </c>
      <c r="O103" s="73"/>
      <c r="P103" s="73"/>
      <c r="Q103" s="73"/>
      <c r="R103" s="68">
        <f t="shared" ref="R103:R110" si="127">(C103*U103)-K103</f>
        <v>0</v>
      </c>
      <c r="S103" s="65"/>
      <c r="T103" s="69">
        <f t="shared" ref="T103:T110" si="128">R103-S103</f>
        <v>0</v>
      </c>
      <c r="U103" s="72"/>
      <c r="V103" s="72"/>
      <c r="W103" s="72"/>
      <c r="X103" s="72"/>
    </row>
    <row r="104" spans="1:28" ht="14.4" customHeight="1" x14ac:dyDescent="0.3">
      <c r="A104" s="72"/>
      <c r="B104" s="73">
        <v>1</v>
      </c>
      <c r="C104" s="74"/>
      <c r="D104" s="56">
        <f t="shared" si="119"/>
        <v>0</v>
      </c>
      <c r="E104" s="56">
        <f t="shared" si="120"/>
        <v>0</v>
      </c>
      <c r="F104" s="75">
        <f t="shared" si="121"/>
        <v>0</v>
      </c>
      <c r="G104" s="76"/>
      <c r="H104" s="76"/>
      <c r="I104" s="77">
        <f t="shared" si="122"/>
        <v>0</v>
      </c>
      <c r="J104" s="16">
        <f t="shared" si="123"/>
        <v>0</v>
      </c>
      <c r="K104" s="77">
        <f t="shared" si="124"/>
        <v>0</v>
      </c>
      <c r="L104" s="77">
        <f t="shared" si="125"/>
        <v>0</v>
      </c>
      <c r="M104" s="73"/>
      <c r="N104" s="78">
        <f t="shared" si="126"/>
        <v>0</v>
      </c>
      <c r="O104" s="73"/>
      <c r="P104" s="73"/>
      <c r="Q104" s="73"/>
      <c r="R104" s="68">
        <f t="shared" si="127"/>
        <v>0</v>
      </c>
      <c r="S104" s="65"/>
      <c r="T104" s="69">
        <f t="shared" si="128"/>
        <v>0</v>
      </c>
      <c r="U104" s="72"/>
      <c r="V104" s="72"/>
      <c r="W104" s="72"/>
      <c r="X104" s="72"/>
    </row>
    <row r="105" spans="1:28" ht="14.4" customHeight="1" x14ac:dyDescent="0.3">
      <c r="A105" s="72"/>
      <c r="B105" s="73">
        <v>1</v>
      </c>
      <c r="C105" s="74"/>
      <c r="D105" s="56">
        <f t="shared" si="119"/>
        <v>0</v>
      </c>
      <c r="E105" s="56">
        <f t="shared" si="120"/>
        <v>0</v>
      </c>
      <c r="F105" s="75">
        <f t="shared" si="121"/>
        <v>0</v>
      </c>
      <c r="G105" s="76"/>
      <c r="H105" s="76"/>
      <c r="I105" s="77">
        <f t="shared" si="122"/>
        <v>0</v>
      </c>
      <c r="J105" s="16">
        <f t="shared" si="123"/>
        <v>0</v>
      </c>
      <c r="K105" s="77">
        <f t="shared" si="124"/>
        <v>0</v>
      </c>
      <c r="L105" s="77">
        <f t="shared" si="125"/>
        <v>0</v>
      </c>
      <c r="M105" s="73"/>
      <c r="N105" s="78">
        <f t="shared" si="126"/>
        <v>0</v>
      </c>
      <c r="O105" s="73"/>
      <c r="P105" s="73"/>
      <c r="Q105" s="73"/>
      <c r="R105" s="68">
        <f t="shared" si="127"/>
        <v>0</v>
      </c>
      <c r="S105" s="65"/>
      <c r="T105" s="69">
        <f t="shared" si="128"/>
        <v>0</v>
      </c>
      <c r="U105" s="72"/>
      <c r="V105" s="72"/>
      <c r="W105" s="72"/>
      <c r="X105" s="72"/>
    </row>
    <row r="106" spans="1:28" ht="14.4" customHeight="1" x14ac:dyDescent="0.3">
      <c r="A106" s="72"/>
      <c r="B106" s="73">
        <v>1</v>
      </c>
      <c r="C106" s="74"/>
      <c r="D106" s="56">
        <f t="shared" si="119"/>
        <v>0</v>
      </c>
      <c r="E106" s="56">
        <f t="shared" si="120"/>
        <v>0</v>
      </c>
      <c r="F106" s="75">
        <f t="shared" si="121"/>
        <v>0</v>
      </c>
      <c r="G106" s="76"/>
      <c r="H106" s="76"/>
      <c r="I106" s="77">
        <f t="shared" si="122"/>
        <v>0</v>
      </c>
      <c r="J106" s="16">
        <f t="shared" si="123"/>
        <v>0</v>
      </c>
      <c r="K106" s="77">
        <f t="shared" si="124"/>
        <v>0</v>
      </c>
      <c r="L106" s="77">
        <f t="shared" si="125"/>
        <v>0</v>
      </c>
      <c r="M106" s="73"/>
      <c r="N106" s="78">
        <f t="shared" si="126"/>
        <v>0</v>
      </c>
      <c r="O106" s="73"/>
      <c r="P106" s="73"/>
      <c r="Q106" s="73"/>
      <c r="R106" s="68">
        <f t="shared" si="127"/>
        <v>0</v>
      </c>
      <c r="S106" s="65"/>
      <c r="T106" s="69">
        <f t="shared" si="128"/>
        <v>0</v>
      </c>
      <c r="U106" s="72"/>
      <c r="V106" s="72"/>
      <c r="W106" s="72"/>
      <c r="X106" s="72"/>
    </row>
    <row r="107" spans="1:28" ht="14.4" customHeight="1" x14ac:dyDescent="0.3">
      <c r="A107" s="72"/>
      <c r="B107" s="73">
        <v>1</v>
      </c>
      <c r="C107" s="74"/>
      <c r="D107" s="56">
        <f t="shared" si="119"/>
        <v>0</v>
      </c>
      <c r="E107" s="56">
        <f t="shared" si="120"/>
        <v>0</v>
      </c>
      <c r="F107" s="75">
        <f t="shared" si="121"/>
        <v>0</v>
      </c>
      <c r="G107" s="76"/>
      <c r="H107" s="76"/>
      <c r="I107" s="77">
        <f t="shared" si="122"/>
        <v>0</v>
      </c>
      <c r="J107" s="16">
        <f t="shared" si="123"/>
        <v>0</v>
      </c>
      <c r="K107" s="77">
        <f t="shared" si="124"/>
        <v>0</v>
      </c>
      <c r="L107" s="77">
        <f t="shared" si="125"/>
        <v>0</v>
      </c>
      <c r="M107" s="73"/>
      <c r="N107" s="78">
        <f t="shared" si="126"/>
        <v>0</v>
      </c>
      <c r="O107" s="73"/>
      <c r="P107" s="73"/>
      <c r="Q107" s="73"/>
      <c r="R107" s="68">
        <f t="shared" si="127"/>
        <v>0</v>
      </c>
      <c r="S107" s="65"/>
      <c r="T107" s="69">
        <f t="shared" si="128"/>
        <v>0</v>
      </c>
      <c r="U107" s="72"/>
      <c r="V107" s="72"/>
      <c r="W107" s="72"/>
      <c r="X107" s="72"/>
    </row>
    <row r="108" spans="1:28" ht="14.4" customHeight="1" x14ac:dyDescent="0.3">
      <c r="A108" s="72"/>
      <c r="B108" s="73">
        <v>1</v>
      </c>
      <c r="C108" s="74"/>
      <c r="D108" s="56">
        <f t="shared" si="119"/>
        <v>0</v>
      </c>
      <c r="E108" s="56">
        <f t="shared" si="120"/>
        <v>0</v>
      </c>
      <c r="F108" s="75">
        <f t="shared" si="121"/>
        <v>0</v>
      </c>
      <c r="G108" s="76"/>
      <c r="H108" s="76"/>
      <c r="I108" s="77">
        <f t="shared" si="122"/>
        <v>0</v>
      </c>
      <c r="J108" s="16">
        <f t="shared" si="123"/>
        <v>0</v>
      </c>
      <c r="K108" s="77">
        <f t="shared" si="124"/>
        <v>0</v>
      </c>
      <c r="L108" s="77">
        <f t="shared" si="125"/>
        <v>0</v>
      </c>
      <c r="M108" s="73"/>
      <c r="N108" s="78">
        <f t="shared" si="126"/>
        <v>0</v>
      </c>
      <c r="O108" s="73"/>
      <c r="P108" s="73"/>
      <c r="Q108" s="73"/>
      <c r="R108" s="68">
        <f t="shared" si="127"/>
        <v>0</v>
      </c>
      <c r="S108" s="65"/>
      <c r="T108" s="69">
        <f t="shared" si="128"/>
        <v>0</v>
      </c>
      <c r="U108" s="72"/>
      <c r="V108" s="72"/>
      <c r="W108" s="72"/>
      <c r="X108" s="72"/>
    </row>
    <row r="109" spans="1:28" ht="14.4" customHeight="1" x14ac:dyDescent="0.3">
      <c r="A109" s="72"/>
      <c r="B109" s="73">
        <v>1</v>
      </c>
      <c r="C109" s="74"/>
      <c r="D109" s="56">
        <f t="shared" si="119"/>
        <v>0</v>
      </c>
      <c r="E109" s="56">
        <f t="shared" si="120"/>
        <v>0</v>
      </c>
      <c r="F109" s="75">
        <f t="shared" si="121"/>
        <v>0</v>
      </c>
      <c r="G109" s="76"/>
      <c r="H109" s="76"/>
      <c r="I109" s="77">
        <f t="shared" si="122"/>
        <v>0</v>
      </c>
      <c r="J109" s="16">
        <f t="shared" si="123"/>
        <v>0</v>
      </c>
      <c r="K109" s="77">
        <f t="shared" si="124"/>
        <v>0</v>
      </c>
      <c r="L109" s="77">
        <f t="shared" si="125"/>
        <v>0</v>
      </c>
      <c r="M109" s="73"/>
      <c r="N109" s="78">
        <f t="shared" si="126"/>
        <v>0</v>
      </c>
      <c r="O109" s="73"/>
      <c r="P109" s="73"/>
      <c r="Q109" s="73"/>
      <c r="R109" s="68">
        <f t="shared" si="127"/>
        <v>0</v>
      </c>
      <c r="S109" s="65"/>
      <c r="T109" s="69">
        <f t="shared" si="128"/>
        <v>0</v>
      </c>
      <c r="U109" s="72"/>
      <c r="V109" s="72"/>
      <c r="W109" s="72"/>
      <c r="X109" s="72"/>
    </row>
    <row r="110" spans="1:28" ht="14.4" customHeight="1" x14ac:dyDescent="0.3">
      <c r="A110" s="72"/>
      <c r="B110" s="73">
        <v>1</v>
      </c>
      <c r="C110" s="74"/>
      <c r="D110" s="56">
        <f t="shared" si="119"/>
        <v>0</v>
      </c>
      <c r="E110" s="56">
        <f t="shared" si="120"/>
        <v>0</v>
      </c>
      <c r="F110" s="75">
        <f t="shared" si="121"/>
        <v>0</v>
      </c>
      <c r="G110" s="76"/>
      <c r="H110" s="76"/>
      <c r="I110" s="77">
        <f t="shared" si="122"/>
        <v>0</v>
      </c>
      <c r="J110" s="16">
        <f t="shared" si="123"/>
        <v>0</v>
      </c>
      <c r="K110" s="77">
        <f t="shared" si="124"/>
        <v>0</v>
      </c>
      <c r="L110" s="77">
        <f t="shared" si="125"/>
        <v>0</v>
      </c>
      <c r="M110" s="73"/>
      <c r="N110" s="78">
        <f t="shared" si="126"/>
        <v>0</v>
      </c>
      <c r="O110" s="73"/>
      <c r="P110" s="73"/>
      <c r="Q110" s="73"/>
      <c r="R110" s="68">
        <f t="shared" si="127"/>
        <v>0</v>
      </c>
      <c r="S110" s="65"/>
      <c r="T110" s="69">
        <f t="shared" si="128"/>
        <v>0</v>
      </c>
      <c r="U110" s="72"/>
      <c r="V110" s="72"/>
      <c r="W110" s="72"/>
      <c r="X110" s="72"/>
    </row>
    <row r="111" spans="1:28" ht="14.4" customHeight="1" x14ac:dyDescent="0.3">
      <c r="A111" s="72"/>
      <c r="B111" s="73">
        <v>1</v>
      </c>
      <c r="C111" s="74"/>
      <c r="D111" s="56">
        <f t="shared" si="113"/>
        <v>0</v>
      </c>
      <c r="E111" s="56">
        <f t="shared" si="114"/>
        <v>0</v>
      </c>
      <c r="F111" s="75">
        <f t="shared" si="115"/>
        <v>0</v>
      </c>
      <c r="G111" s="76"/>
      <c r="H111" s="76"/>
      <c r="I111" s="77">
        <f t="shared" ref="I111" si="129">K111+R111</f>
        <v>0</v>
      </c>
      <c r="J111" s="16">
        <f t="shared" ref="J111" si="130">P111+T111</f>
        <v>0</v>
      </c>
      <c r="K111" s="77">
        <f t="shared" ref="K111" si="131">L111+Q111</f>
        <v>0</v>
      </c>
      <c r="L111" s="77">
        <f t="shared" ref="L111" si="132">M111+N111</f>
        <v>0</v>
      </c>
      <c r="M111" s="73"/>
      <c r="N111" s="78">
        <f t="shared" si="116"/>
        <v>0</v>
      </c>
      <c r="O111" s="73"/>
      <c r="P111" s="73"/>
      <c r="Q111" s="73"/>
      <c r="R111" s="68">
        <f t="shared" si="117"/>
        <v>0</v>
      </c>
      <c r="S111" s="65"/>
      <c r="T111" s="69">
        <f t="shared" si="118"/>
        <v>0</v>
      </c>
      <c r="U111" s="72"/>
      <c r="V111" s="72"/>
      <c r="W111" s="72"/>
      <c r="X111" s="72"/>
    </row>
    <row r="112" spans="1:28" s="13" customFormat="1" ht="14.4" customHeight="1" x14ac:dyDescent="0.3">
      <c r="A112" s="79" t="s">
        <v>149</v>
      </c>
      <c r="B112" s="57">
        <v>1</v>
      </c>
      <c r="C112" s="12">
        <f>SUM(C102:C111)</f>
        <v>0</v>
      </c>
      <c r="D112" s="12">
        <f>SUM(D102:D111)</f>
        <v>0</v>
      </c>
      <c r="E112" s="12">
        <f>SUM(E102:E111)</f>
        <v>0</v>
      </c>
      <c r="F112" s="56" t="s">
        <v>14</v>
      </c>
      <c r="G112" s="57" t="s">
        <v>14</v>
      </c>
      <c r="H112" s="57" t="s">
        <v>14</v>
      </c>
      <c r="I112" s="12">
        <f>SUM(I102:I111)</f>
        <v>0</v>
      </c>
      <c r="J112" s="56" t="s">
        <v>14</v>
      </c>
      <c r="K112" s="12">
        <f>SUM(K102:K111)</f>
        <v>0</v>
      </c>
      <c r="L112" s="12">
        <f>SUM(L102:L111)</f>
        <v>0</v>
      </c>
      <c r="M112" s="12">
        <f>SUM(M102:M111)</f>
        <v>0</v>
      </c>
      <c r="N112" s="12">
        <f>SUM(N102:N111)</f>
        <v>0</v>
      </c>
      <c r="O112" s="12">
        <f>SUM(O102:O111)</f>
        <v>0</v>
      </c>
      <c r="P112" s="56" t="s">
        <v>14</v>
      </c>
      <c r="Q112" s="12">
        <f>SUM(Q102:Q111)</f>
        <v>0</v>
      </c>
      <c r="R112" s="12">
        <f>SUM(R102:R111)</f>
        <v>0</v>
      </c>
      <c r="S112" s="12">
        <f>SUM(S102:S111)</f>
        <v>0</v>
      </c>
      <c r="T112" s="56" t="s">
        <v>14</v>
      </c>
      <c r="U112" s="57" t="s">
        <v>14</v>
      </c>
      <c r="V112" s="57" t="s">
        <v>14</v>
      </c>
      <c r="W112" s="57" t="s">
        <v>14</v>
      </c>
      <c r="X112" s="57" t="s">
        <v>14</v>
      </c>
      <c r="Y112" s="2"/>
      <c r="Z112" s="2"/>
      <c r="AA112" s="2"/>
      <c r="AB112" s="2"/>
    </row>
    <row r="113" spans="1:28" s="13" customFormat="1" ht="14.4" customHeight="1" x14ac:dyDescent="0.3">
      <c r="A113" s="79" t="s">
        <v>150</v>
      </c>
      <c r="B113" s="57">
        <v>1</v>
      </c>
      <c r="C113" s="56" t="s">
        <v>14</v>
      </c>
      <c r="D113" s="56" t="s">
        <v>14</v>
      </c>
      <c r="E113" s="56" t="s">
        <v>14</v>
      </c>
      <c r="F113" s="12">
        <f>SUM(F102:F111)</f>
        <v>0</v>
      </c>
      <c r="G113" s="57" t="s">
        <v>14</v>
      </c>
      <c r="H113" s="57" t="s">
        <v>14</v>
      </c>
      <c r="I113" s="57" t="s">
        <v>14</v>
      </c>
      <c r="J113" s="12">
        <f>SUM(J102:J111)</f>
        <v>0</v>
      </c>
      <c r="K113" s="57" t="s">
        <v>14</v>
      </c>
      <c r="L113" s="57" t="s">
        <v>14</v>
      </c>
      <c r="M113" s="57" t="s">
        <v>14</v>
      </c>
      <c r="N113" s="57" t="s">
        <v>14</v>
      </c>
      <c r="O113" s="57" t="s">
        <v>14</v>
      </c>
      <c r="P113" s="12">
        <f>SUM(P102:P111)</f>
        <v>0</v>
      </c>
      <c r="Q113" s="57" t="s">
        <v>14</v>
      </c>
      <c r="R113" s="57" t="s">
        <v>14</v>
      </c>
      <c r="S113" s="57" t="s">
        <v>14</v>
      </c>
      <c r="T113" s="12">
        <f>SUM(T102:T111)</f>
        <v>0</v>
      </c>
      <c r="U113" s="16" t="s">
        <v>14</v>
      </c>
      <c r="V113" s="57" t="s">
        <v>14</v>
      </c>
      <c r="W113" s="57" t="s">
        <v>14</v>
      </c>
      <c r="X113" s="57" t="s">
        <v>14</v>
      </c>
      <c r="Y113" s="2"/>
      <c r="Z113" s="2"/>
      <c r="AA113" s="2"/>
      <c r="AB113" s="2"/>
    </row>
    <row r="114" spans="1:28" s="13" customFormat="1" ht="15" customHeight="1" x14ac:dyDescent="0.3">
      <c r="A114" s="79" t="s">
        <v>151</v>
      </c>
      <c r="B114" s="57">
        <v>1</v>
      </c>
      <c r="C114" s="12">
        <f>SUMIF(H102:H111,"f",C102:C111)</f>
        <v>0</v>
      </c>
      <c r="D114" s="12">
        <f>SUMIF(H102:H111,"f",D102:D111)</f>
        <v>0</v>
      </c>
      <c r="E114" s="12">
        <f>SUMIF(H102:H111,"f",E102:E111)</f>
        <v>0</v>
      </c>
      <c r="F114" s="56" t="s">
        <v>14</v>
      </c>
      <c r="G114" s="57" t="s">
        <v>14</v>
      </c>
      <c r="H114" s="57" t="s">
        <v>14</v>
      </c>
      <c r="I114" s="12">
        <f>SUMIF(H102:H111,"f",I102:I111)</f>
        <v>0</v>
      </c>
      <c r="J114" s="57" t="s">
        <v>14</v>
      </c>
      <c r="K114" s="12">
        <f>SUMIF(H102:H111,"f",K102:K111)</f>
        <v>0</v>
      </c>
      <c r="L114" s="12">
        <f>SUMIF(H102:H111,"f",L102:L111)</f>
        <v>0</v>
      </c>
      <c r="M114" s="12">
        <f>SUMIF(H102:H111,"f",M102:M111)</f>
        <v>0</v>
      </c>
      <c r="N114" s="12">
        <f>SUMIF(H102:H111,"f",N102:N111)</f>
        <v>0</v>
      </c>
      <c r="O114" s="12">
        <f>SUMIF(H102:H111,"f",O102:O111)</f>
        <v>0</v>
      </c>
      <c r="P114" s="57" t="s">
        <v>14</v>
      </c>
      <c r="Q114" s="12">
        <f>SUMIF(H102:H111,"f",Q102:Q111)</f>
        <v>0</v>
      </c>
      <c r="R114" s="12">
        <f>SUMIF(H102:H111,"f",R102:R111)</f>
        <v>0</v>
      </c>
      <c r="S114" s="12">
        <f>SUMIF(H102:H111,"f",S102:S111)</f>
        <v>0</v>
      </c>
      <c r="T114" s="57" t="s">
        <v>14</v>
      </c>
      <c r="U114" s="57" t="s">
        <v>14</v>
      </c>
      <c r="V114" s="57" t="s">
        <v>14</v>
      </c>
      <c r="W114" s="57" t="s">
        <v>14</v>
      </c>
      <c r="X114" s="57" t="s">
        <v>14</v>
      </c>
      <c r="Y114" s="2"/>
      <c r="Z114" s="2"/>
      <c r="AA114" s="2"/>
      <c r="AB114" s="2"/>
    </row>
    <row r="115" spans="1:28" s="18" customFormat="1" ht="17.399999999999999" x14ac:dyDescent="0.35">
      <c r="A115" s="80" t="s">
        <v>85</v>
      </c>
      <c r="B115" s="81">
        <v>1</v>
      </c>
      <c r="C115" s="82">
        <f>SUM(C28,C42,C56,C70,C84,C98,C112)</f>
        <v>30</v>
      </c>
      <c r="D115" s="82">
        <f>SUM(D28,D42,D56,D70,D84,D98,D112)</f>
        <v>16.600000000000001</v>
      </c>
      <c r="E115" s="82">
        <f>SUM(E28,E42,E56,E70,E84,E98,E112)</f>
        <v>13.4</v>
      </c>
      <c r="F115" s="82">
        <f>SUM(F29,F43,F57,F71,F85,F99,F113)</f>
        <v>20.5</v>
      </c>
      <c r="G115" s="83" t="s">
        <v>14</v>
      </c>
      <c r="H115" s="83" t="s">
        <v>14</v>
      </c>
      <c r="I115" s="82">
        <f>SUM(I28,I42,I56,I70,I84,I98,I112)</f>
        <v>760</v>
      </c>
      <c r="J115" s="82">
        <f>SUM(J29,J43,J57,J71,J85,J99,J113)</f>
        <v>518</v>
      </c>
      <c r="K115" s="82">
        <f>SUM(K28,K42,K56,K70,K84,K98,K112)</f>
        <v>420</v>
      </c>
      <c r="L115" s="82">
        <f>SUM(L28,L42,L56,L70,L84,L98,L112)</f>
        <v>398</v>
      </c>
      <c r="M115" s="82">
        <f>SUM(M28,M42,M56,M70,M84,M98,M112)</f>
        <v>173</v>
      </c>
      <c r="N115" s="82">
        <f>SUM(N28,N42,N56,N70,N84,N98,N112)</f>
        <v>225</v>
      </c>
      <c r="O115" s="82">
        <f>SUM(O28,O42,O56,O70,O84,O98,O112)</f>
        <v>0</v>
      </c>
      <c r="P115" s="82">
        <f>SUM(P29,P43,P57,P71,P85,P99,P113)</f>
        <v>225</v>
      </c>
      <c r="Q115" s="82">
        <f>SUM(Q28,Q42,Q56,Q70,Q84,Q98,Q112)</f>
        <v>22</v>
      </c>
      <c r="R115" s="82">
        <f>SUM(R28,R42,R56,R70,R84,R98,R112)</f>
        <v>340</v>
      </c>
      <c r="S115" s="82">
        <f>SUM(S28,S42,S56,S70,S84,S98,S112)</f>
        <v>47</v>
      </c>
      <c r="T115" s="82">
        <f>SUM(T29,T43,T57,T71,T85,T99,T113)</f>
        <v>293</v>
      </c>
      <c r="U115" s="83" t="s">
        <v>14</v>
      </c>
      <c r="V115" s="83" t="s">
        <v>14</v>
      </c>
      <c r="W115" s="83" t="s">
        <v>14</v>
      </c>
      <c r="X115" s="83" t="s">
        <v>14</v>
      </c>
      <c r="Y115" s="17"/>
      <c r="Z115" s="2"/>
      <c r="AA115" s="2"/>
      <c r="AB115" s="2"/>
    </row>
    <row r="116" spans="1:28" ht="24.9" customHeight="1" x14ac:dyDescent="0.3">
      <c r="A116" s="182" t="s">
        <v>87</v>
      </c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</row>
    <row r="117" spans="1:28" x14ac:dyDescent="0.3">
      <c r="A117" s="183" t="s">
        <v>27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1:28" x14ac:dyDescent="0.3">
      <c r="A118" s="72" t="s">
        <v>157</v>
      </c>
      <c r="B118" s="73">
        <v>2</v>
      </c>
      <c r="C118" s="74">
        <v>2</v>
      </c>
      <c r="D118" s="56">
        <f t="shared" ref="D118:D127" si="133">IF(C118&gt;0,K118/(I118/C118),0)</f>
        <v>1.0333333333333334</v>
      </c>
      <c r="E118" s="56">
        <f t="shared" ref="E118:E127" si="134">IF(C118&gt;0,R118/(I118/C118),0)</f>
        <v>0.96666666666666667</v>
      </c>
      <c r="F118" s="75">
        <f t="shared" ref="F118:F127" si="135">IF(U118&gt;0,FLOOR((P118+T118)/U118,0.1),0)</f>
        <v>1</v>
      </c>
      <c r="G118" s="76" t="s">
        <v>21</v>
      </c>
      <c r="H118" s="76" t="s">
        <v>20</v>
      </c>
      <c r="I118" s="77">
        <f>K118+R118</f>
        <v>60</v>
      </c>
      <c r="J118" s="16">
        <f>P118+T118</f>
        <v>30</v>
      </c>
      <c r="K118" s="77">
        <f>L118+Q118</f>
        <v>31</v>
      </c>
      <c r="L118" s="77">
        <f>M118+N118</f>
        <v>30</v>
      </c>
      <c r="M118" s="73"/>
      <c r="N118" s="78">
        <f t="shared" ref="N118:N127" si="136">O118+P118</f>
        <v>30</v>
      </c>
      <c r="O118" s="73"/>
      <c r="P118" s="73">
        <v>30</v>
      </c>
      <c r="Q118" s="73">
        <v>1</v>
      </c>
      <c r="R118" s="68">
        <f t="shared" ref="R118:R127" si="137">(C118*U118)-K118</f>
        <v>29</v>
      </c>
      <c r="S118" s="65">
        <v>29</v>
      </c>
      <c r="T118" s="69">
        <f t="shared" ref="T118:T127" si="138">R118-S118</f>
        <v>0</v>
      </c>
      <c r="U118" s="70">
        <v>30</v>
      </c>
      <c r="V118" s="72">
        <v>100</v>
      </c>
      <c r="W118" s="72"/>
      <c r="X118" s="72"/>
    </row>
    <row r="119" spans="1:28" ht="26.4" x14ac:dyDescent="0.3">
      <c r="A119" s="64" t="s">
        <v>171</v>
      </c>
      <c r="B119" s="65">
        <v>2</v>
      </c>
      <c r="C119" s="66">
        <v>3</v>
      </c>
      <c r="D119" s="56">
        <f t="shared" ref="D119:D125" si="139">IF(C119&gt;0,K119/(I119/C119),0)</f>
        <v>1.5</v>
      </c>
      <c r="E119" s="56">
        <f t="shared" ref="E119:E125" si="140">IF(C119&gt;0,R119/(I119/C119),0)</f>
        <v>1.5</v>
      </c>
      <c r="F119" s="56">
        <f t="shared" ref="F119:F125" si="141">IF(U119&gt;0,FLOOR((P119+T119)/U119,0.1),0)</f>
        <v>0</v>
      </c>
      <c r="G119" s="67" t="s">
        <v>21</v>
      </c>
      <c r="H119" s="67" t="s">
        <v>20</v>
      </c>
      <c r="I119" s="16">
        <f t="shared" ref="I119:I125" si="142">K119+R119</f>
        <v>90</v>
      </c>
      <c r="J119" s="16">
        <f t="shared" ref="J119:J125" si="143">P119+T119</f>
        <v>0</v>
      </c>
      <c r="K119" s="16">
        <f t="shared" ref="K119:K125" si="144">L119+Q119</f>
        <v>45</v>
      </c>
      <c r="L119" s="16">
        <f t="shared" ref="L119:L125" si="145">M119+N119</f>
        <v>45</v>
      </c>
      <c r="M119" s="65">
        <v>45</v>
      </c>
      <c r="N119" s="57">
        <f t="shared" ref="N119:N125" si="146">O119+P119</f>
        <v>0</v>
      </c>
      <c r="O119" s="65"/>
      <c r="P119" s="65"/>
      <c r="Q119" s="65"/>
      <c r="R119" s="68">
        <f t="shared" ref="R119:R125" si="147">(C119*U119)-K119</f>
        <v>45</v>
      </c>
      <c r="S119" s="65">
        <v>45</v>
      </c>
      <c r="T119" s="69">
        <f t="shared" ref="T119:T125" si="148">R119-S119</f>
        <v>0</v>
      </c>
      <c r="U119" s="70">
        <v>30</v>
      </c>
      <c r="V119" s="71">
        <v>100</v>
      </c>
      <c r="W119" s="71"/>
      <c r="X119" s="71"/>
    </row>
    <row r="120" spans="1:28" x14ac:dyDescent="0.3">
      <c r="A120" s="72" t="s">
        <v>189</v>
      </c>
      <c r="B120" s="73">
        <v>2</v>
      </c>
      <c r="C120" s="74">
        <v>2</v>
      </c>
      <c r="D120" s="56">
        <f t="shared" si="139"/>
        <v>1.2</v>
      </c>
      <c r="E120" s="56">
        <f t="shared" si="140"/>
        <v>0.8</v>
      </c>
      <c r="F120" s="75">
        <f t="shared" si="141"/>
        <v>0.8</v>
      </c>
      <c r="G120" s="76" t="s">
        <v>21</v>
      </c>
      <c r="H120" s="76" t="s">
        <v>19</v>
      </c>
      <c r="I120" s="77">
        <f t="shared" si="142"/>
        <v>50</v>
      </c>
      <c r="J120" s="16">
        <f t="shared" si="143"/>
        <v>20</v>
      </c>
      <c r="K120" s="77">
        <f t="shared" si="144"/>
        <v>30</v>
      </c>
      <c r="L120" s="77">
        <f t="shared" si="145"/>
        <v>30</v>
      </c>
      <c r="M120" s="73">
        <v>10</v>
      </c>
      <c r="N120" s="78">
        <f t="shared" si="146"/>
        <v>20</v>
      </c>
      <c r="O120" s="73"/>
      <c r="P120" s="73">
        <v>20</v>
      </c>
      <c r="Q120" s="73"/>
      <c r="R120" s="68">
        <f t="shared" si="147"/>
        <v>20</v>
      </c>
      <c r="S120" s="65">
        <v>20</v>
      </c>
      <c r="T120" s="69">
        <f t="shared" si="148"/>
        <v>0</v>
      </c>
      <c r="U120" s="70">
        <v>25</v>
      </c>
      <c r="V120" s="72">
        <v>100</v>
      </c>
      <c r="W120" s="72"/>
      <c r="X120" s="72"/>
    </row>
    <row r="121" spans="1:28" x14ac:dyDescent="0.3">
      <c r="A121" s="72"/>
      <c r="B121" s="73">
        <v>2</v>
      </c>
      <c r="C121" s="74"/>
      <c r="D121" s="56">
        <f t="shared" si="139"/>
        <v>0</v>
      </c>
      <c r="E121" s="56">
        <f t="shared" si="140"/>
        <v>0</v>
      </c>
      <c r="F121" s="75">
        <f t="shared" si="141"/>
        <v>0</v>
      </c>
      <c r="G121" s="76"/>
      <c r="H121" s="76"/>
      <c r="I121" s="77">
        <f t="shared" si="142"/>
        <v>0</v>
      </c>
      <c r="J121" s="16">
        <f t="shared" si="143"/>
        <v>0</v>
      </c>
      <c r="K121" s="77">
        <f t="shared" si="144"/>
        <v>0</v>
      </c>
      <c r="L121" s="77">
        <f t="shared" si="145"/>
        <v>0</v>
      </c>
      <c r="M121" s="73"/>
      <c r="N121" s="78">
        <f t="shared" si="146"/>
        <v>0</v>
      </c>
      <c r="O121" s="73"/>
      <c r="P121" s="73"/>
      <c r="Q121" s="73"/>
      <c r="R121" s="68">
        <f t="shared" si="147"/>
        <v>0</v>
      </c>
      <c r="S121" s="65"/>
      <c r="T121" s="69">
        <f t="shared" si="148"/>
        <v>0</v>
      </c>
      <c r="U121" s="70"/>
      <c r="V121" s="72"/>
      <c r="W121" s="72"/>
      <c r="X121" s="72"/>
    </row>
    <row r="122" spans="1:28" x14ac:dyDescent="0.3">
      <c r="A122" s="72"/>
      <c r="B122" s="73">
        <v>2</v>
      </c>
      <c r="C122" s="74"/>
      <c r="D122" s="56">
        <f t="shared" si="139"/>
        <v>0</v>
      </c>
      <c r="E122" s="56">
        <f t="shared" si="140"/>
        <v>0</v>
      </c>
      <c r="F122" s="75">
        <f t="shared" si="141"/>
        <v>0</v>
      </c>
      <c r="G122" s="76"/>
      <c r="H122" s="76"/>
      <c r="I122" s="77">
        <f t="shared" si="142"/>
        <v>0</v>
      </c>
      <c r="J122" s="16">
        <f t="shared" si="143"/>
        <v>0</v>
      </c>
      <c r="K122" s="77">
        <f t="shared" si="144"/>
        <v>0</v>
      </c>
      <c r="L122" s="77">
        <f t="shared" si="145"/>
        <v>0</v>
      </c>
      <c r="M122" s="73"/>
      <c r="N122" s="78">
        <f t="shared" si="146"/>
        <v>0</v>
      </c>
      <c r="O122" s="73"/>
      <c r="P122" s="73"/>
      <c r="Q122" s="73"/>
      <c r="R122" s="68">
        <f t="shared" si="147"/>
        <v>0</v>
      </c>
      <c r="S122" s="65"/>
      <c r="T122" s="69">
        <f t="shared" si="148"/>
        <v>0</v>
      </c>
      <c r="U122" s="70"/>
      <c r="V122" s="72"/>
      <c r="W122" s="72"/>
      <c r="X122" s="72"/>
    </row>
    <row r="123" spans="1:28" x14ac:dyDescent="0.3">
      <c r="A123" s="72"/>
      <c r="B123" s="73">
        <v>2</v>
      </c>
      <c r="C123" s="74"/>
      <c r="D123" s="56">
        <f t="shared" si="139"/>
        <v>0</v>
      </c>
      <c r="E123" s="56">
        <f t="shared" si="140"/>
        <v>0</v>
      </c>
      <c r="F123" s="75">
        <f t="shared" si="141"/>
        <v>0</v>
      </c>
      <c r="G123" s="76"/>
      <c r="H123" s="76"/>
      <c r="I123" s="77">
        <f t="shared" si="142"/>
        <v>0</v>
      </c>
      <c r="J123" s="16">
        <f t="shared" si="143"/>
        <v>0</v>
      </c>
      <c r="K123" s="77">
        <f t="shared" si="144"/>
        <v>0</v>
      </c>
      <c r="L123" s="77">
        <f t="shared" si="145"/>
        <v>0</v>
      </c>
      <c r="M123" s="73"/>
      <c r="N123" s="78">
        <f t="shared" si="146"/>
        <v>0</v>
      </c>
      <c r="O123" s="73"/>
      <c r="P123" s="73"/>
      <c r="Q123" s="73"/>
      <c r="R123" s="68">
        <f t="shared" si="147"/>
        <v>0</v>
      </c>
      <c r="S123" s="65"/>
      <c r="T123" s="69">
        <f t="shared" si="148"/>
        <v>0</v>
      </c>
      <c r="U123" s="70"/>
      <c r="V123" s="72"/>
      <c r="W123" s="72"/>
      <c r="X123" s="72"/>
    </row>
    <row r="124" spans="1:28" x14ac:dyDescent="0.3">
      <c r="A124" s="72"/>
      <c r="B124" s="73">
        <v>2</v>
      </c>
      <c r="C124" s="74"/>
      <c r="D124" s="56">
        <f t="shared" si="139"/>
        <v>0</v>
      </c>
      <c r="E124" s="56">
        <f t="shared" si="140"/>
        <v>0</v>
      </c>
      <c r="F124" s="75">
        <f t="shared" si="141"/>
        <v>0</v>
      </c>
      <c r="G124" s="76"/>
      <c r="H124" s="76"/>
      <c r="I124" s="77">
        <f t="shared" si="142"/>
        <v>0</v>
      </c>
      <c r="J124" s="16">
        <f t="shared" si="143"/>
        <v>0</v>
      </c>
      <c r="K124" s="77">
        <f t="shared" si="144"/>
        <v>0</v>
      </c>
      <c r="L124" s="77">
        <f t="shared" si="145"/>
        <v>0</v>
      </c>
      <c r="M124" s="73"/>
      <c r="N124" s="78">
        <f t="shared" si="146"/>
        <v>0</v>
      </c>
      <c r="O124" s="73"/>
      <c r="P124" s="73"/>
      <c r="Q124" s="73"/>
      <c r="R124" s="68">
        <f t="shared" si="147"/>
        <v>0</v>
      </c>
      <c r="S124" s="65"/>
      <c r="T124" s="69">
        <f t="shared" si="148"/>
        <v>0</v>
      </c>
      <c r="U124" s="70"/>
      <c r="V124" s="72"/>
      <c r="W124" s="72"/>
      <c r="X124" s="72"/>
    </row>
    <row r="125" spans="1:28" x14ac:dyDescent="0.3">
      <c r="A125" s="72"/>
      <c r="B125" s="73">
        <v>2</v>
      </c>
      <c r="C125" s="74"/>
      <c r="D125" s="56">
        <f t="shared" si="139"/>
        <v>0</v>
      </c>
      <c r="E125" s="56">
        <f t="shared" si="140"/>
        <v>0</v>
      </c>
      <c r="F125" s="75">
        <f t="shared" si="141"/>
        <v>0</v>
      </c>
      <c r="G125" s="76"/>
      <c r="H125" s="76"/>
      <c r="I125" s="77">
        <f t="shared" si="142"/>
        <v>0</v>
      </c>
      <c r="J125" s="16">
        <f t="shared" si="143"/>
        <v>0</v>
      </c>
      <c r="K125" s="77">
        <f t="shared" si="144"/>
        <v>0</v>
      </c>
      <c r="L125" s="77">
        <f t="shared" si="145"/>
        <v>0</v>
      </c>
      <c r="M125" s="73"/>
      <c r="N125" s="78">
        <f t="shared" si="146"/>
        <v>0</v>
      </c>
      <c r="O125" s="73"/>
      <c r="P125" s="73"/>
      <c r="Q125" s="73"/>
      <c r="R125" s="68">
        <f t="shared" si="147"/>
        <v>0</v>
      </c>
      <c r="S125" s="65"/>
      <c r="T125" s="69">
        <f t="shared" si="148"/>
        <v>0</v>
      </c>
      <c r="U125" s="70"/>
      <c r="V125" s="72"/>
      <c r="W125" s="72"/>
      <c r="X125" s="72"/>
    </row>
    <row r="126" spans="1:28" x14ac:dyDescent="0.3">
      <c r="A126" s="72"/>
      <c r="B126" s="73">
        <v>2</v>
      </c>
      <c r="C126" s="74"/>
      <c r="D126" s="56">
        <f t="shared" si="133"/>
        <v>0</v>
      </c>
      <c r="E126" s="56">
        <f t="shared" si="134"/>
        <v>0</v>
      </c>
      <c r="F126" s="75">
        <f t="shared" si="135"/>
        <v>0</v>
      </c>
      <c r="G126" s="76"/>
      <c r="H126" s="76"/>
      <c r="I126" s="77">
        <f t="shared" ref="I126:I127" si="149">K126+R126</f>
        <v>0</v>
      </c>
      <c r="J126" s="16">
        <f t="shared" ref="J126:J127" si="150">P126+T126</f>
        <v>0</v>
      </c>
      <c r="K126" s="77">
        <f t="shared" ref="K126:K127" si="151">L126+Q126</f>
        <v>0</v>
      </c>
      <c r="L126" s="77">
        <f t="shared" ref="L126:L127" si="152">M126+N126</f>
        <v>0</v>
      </c>
      <c r="M126" s="73"/>
      <c r="N126" s="78">
        <f t="shared" si="136"/>
        <v>0</v>
      </c>
      <c r="O126" s="73"/>
      <c r="P126" s="73"/>
      <c r="Q126" s="73"/>
      <c r="R126" s="68">
        <f t="shared" si="137"/>
        <v>0</v>
      </c>
      <c r="S126" s="65"/>
      <c r="T126" s="69">
        <f t="shared" si="138"/>
        <v>0</v>
      </c>
      <c r="U126" s="70"/>
      <c r="V126" s="72"/>
      <c r="W126" s="72"/>
      <c r="X126" s="72"/>
    </row>
    <row r="127" spans="1:28" x14ac:dyDescent="0.3">
      <c r="A127" s="72"/>
      <c r="B127" s="73">
        <v>2</v>
      </c>
      <c r="C127" s="74"/>
      <c r="D127" s="56">
        <f t="shared" si="133"/>
        <v>0</v>
      </c>
      <c r="E127" s="56">
        <f t="shared" si="134"/>
        <v>0</v>
      </c>
      <c r="F127" s="75">
        <f t="shared" si="135"/>
        <v>0</v>
      </c>
      <c r="G127" s="76"/>
      <c r="H127" s="76"/>
      <c r="I127" s="77">
        <f t="shared" si="149"/>
        <v>0</v>
      </c>
      <c r="J127" s="16">
        <f t="shared" si="150"/>
        <v>0</v>
      </c>
      <c r="K127" s="77">
        <f t="shared" si="151"/>
        <v>0</v>
      </c>
      <c r="L127" s="77">
        <f t="shared" si="152"/>
        <v>0</v>
      </c>
      <c r="M127" s="73"/>
      <c r="N127" s="78">
        <f t="shared" si="136"/>
        <v>0</v>
      </c>
      <c r="O127" s="73"/>
      <c r="P127" s="73"/>
      <c r="Q127" s="73"/>
      <c r="R127" s="68">
        <f t="shared" si="137"/>
        <v>0</v>
      </c>
      <c r="S127" s="65"/>
      <c r="T127" s="69">
        <f t="shared" si="138"/>
        <v>0</v>
      </c>
      <c r="U127" s="70"/>
      <c r="V127" s="72"/>
      <c r="W127" s="72"/>
      <c r="X127" s="72"/>
    </row>
    <row r="128" spans="1:28" x14ac:dyDescent="0.3">
      <c r="A128" s="79" t="s">
        <v>149</v>
      </c>
      <c r="B128" s="57">
        <v>2</v>
      </c>
      <c r="C128" s="12">
        <f>SUM(C118:C127)</f>
        <v>7</v>
      </c>
      <c r="D128" s="12">
        <f>SUM(D118:D127)</f>
        <v>3.7333333333333334</v>
      </c>
      <c r="E128" s="12">
        <f>SUM(E118:E127)</f>
        <v>3.2666666666666666</v>
      </c>
      <c r="F128" s="56" t="s">
        <v>14</v>
      </c>
      <c r="G128" s="57" t="s">
        <v>14</v>
      </c>
      <c r="H128" s="57" t="s">
        <v>14</v>
      </c>
      <c r="I128" s="12">
        <f>SUM(I118:I127)</f>
        <v>200</v>
      </c>
      <c r="J128" s="56" t="s">
        <v>14</v>
      </c>
      <c r="K128" s="12">
        <f>SUM(K118:K127)</f>
        <v>106</v>
      </c>
      <c r="L128" s="12">
        <f>SUM(L118:L127)</f>
        <v>105</v>
      </c>
      <c r="M128" s="12">
        <f>SUM(M118:M127)</f>
        <v>55</v>
      </c>
      <c r="N128" s="12">
        <f>SUM(N118:N127)</f>
        <v>50</v>
      </c>
      <c r="O128" s="12">
        <f>SUM(O118:O127)</f>
        <v>0</v>
      </c>
      <c r="P128" s="56" t="s">
        <v>14</v>
      </c>
      <c r="Q128" s="12">
        <f>SUM(Q118:Q127)</f>
        <v>1</v>
      </c>
      <c r="R128" s="12">
        <f>SUM(R118:R127)</f>
        <v>94</v>
      </c>
      <c r="S128" s="12">
        <f>SUM(S118:S127)</f>
        <v>94</v>
      </c>
      <c r="T128" s="56" t="s">
        <v>14</v>
      </c>
      <c r="U128" s="57" t="s">
        <v>14</v>
      </c>
      <c r="V128" s="57" t="s">
        <v>14</v>
      </c>
      <c r="W128" s="57" t="s">
        <v>14</v>
      </c>
      <c r="X128" s="57" t="s">
        <v>14</v>
      </c>
    </row>
    <row r="129" spans="1:24" x14ac:dyDescent="0.3">
      <c r="A129" s="79" t="s">
        <v>150</v>
      </c>
      <c r="B129" s="57">
        <v>2</v>
      </c>
      <c r="C129" s="56" t="s">
        <v>14</v>
      </c>
      <c r="D129" s="56" t="s">
        <v>14</v>
      </c>
      <c r="E129" s="56" t="s">
        <v>14</v>
      </c>
      <c r="F129" s="12">
        <f>SUM(F118:F127)</f>
        <v>1.8</v>
      </c>
      <c r="G129" s="57" t="s">
        <v>14</v>
      </c>
      <c r="H129" s="57" t="s">
        <v>14</v>
      </c>
      <c r="I129" s="57" t="s">
        <v>14</v>
      </c>
      <c r="J129" s="12">
        <f>SUM(J118:J127)</f>
        <v>50</v>
      </c>
      <c r="K129" s="57" t="s">
        <v>14</v>
      </c>
      <c r="L129" s="57" t="s">
        <v>14</v>
      </c>
      <c r="M129" s="57" t="s">
        <v>14</v>
      </c>
      <c r="N129" s="57" t="s">
        <v>14</v>
      </c>
      <c r="O129" s="57" t="s">
        <v>14</v>
      </c>
      <c r="P129" s="12">
        <f>SUM(P118:P127)</f>
        <v>50</v>
      </c>
      <c r="Q129" s="57" t="s">
        <v>14</v>
      </c>
      <c r="R129" s="57" t="s">
        <v>14</v>
      </c>
      <c r="S129" s="57" t="s">
        <v>14</v>
      </c>
      <c r="T129" s="12">
        <f>SUM(T118:T127)</f>
        <v>0</v>
      </c>
      <c r="U129" s="16" t="s">
        <v>14</v>
      </c>
      <c r="V129" s="57" t="s">
        <v>14</v>
      </c>
      <c r="W129" s="57" t="s">
        <v>14</v>
      </c>
      <c r="X129" s="57" t="s">
        <v>14</v>
      </c>
    </row>
    <row r="130" spans="1:24" x14ac:dyDescent="0.3">
      <c r="A130" s="79" t="s">
        <v>151</v>
      </c>
      <c r="B130" s="57">
        <v>2</v>
      </c>
      <c r="C130" s="12">
        <f>SUMIF(H118:H127,"f",C118:C127)</f>
        <v>5</v>
      </c>
      <c r="D130" s="12">
        <f>SUMIF(H118:H127,"f",D118:D127)</f>
        <v>2.5333333333333332</v>
      </c>
      <c r="E130" s="12">
        <f>SUMIF(H118:H127,"f",E118:E127)</f>
        <v>2.4666666666666668</v>
      </c>
      <c r="F130" s="56" t="s">
        <v>14</v>
      </c>
      <c r="G130" s="57" t="s">
        <v>14</v>
      </c>
      <c r="H130" s="57" t="s">
        <v>14</v>
      </c>
      <c r="I130" s="12">
        <f>SUMIF(H118:H127,"f",I118:I127)</f>
        <v>150</v>
      </c>
      <c r="J130" s="57" t="s">
        <v>14</v>
      </c>
      <c r="K130" s="12">
        <f>SUMIF(H118:H127,"f",K118:K127)</f>
        <v>76</v>
      </c>
      <c r="L130" s="12">
        <f>SUMIF(H118:H127,"f",L118:L127)</f>
        <v>75</v>
      </c>
      <c r="M130" s="12">
        <f>SUMIF(H118:H127,"f",M118:M127)</f>
        <v>45</v>
      </c>
      <c r="N130" s="12">
        <f>SUMIF(H118:H127,"f",N118:N127)</f>
        <v>30</v>
      </c>
      <c r="O130" s="12">
        <f>SUMIF(H118:H127,"f",O118:O127)</f>
        <v>0</v>
      </c>
      <c r="P130" s="57" t="s">
        <v>14</v>
      </c>
      <c r="Q130" s="12">
        <f>SUMIF(H118:H127,"f",Q118:Q127)</f>
        <v>1</v>
      </c>
      <c r="R130" s="12">
        <f>SUMIF(H118:H127,"f",R118:R127)</f>
        <v>74</v>
      </c>
      <c r="S130" s="12">
        <f>SUMIF(H118:H127,"f",S118:S127)</f>
        <v>74</v>
      </c>
      <c r="T130" s="57" t="s">
        <v>14</v>
      </c>
      <c r="U130" s="57" t="s">
        <v>14</v>
      </c>
      <c r="V130" s="57" t="s">
        <v>14</v>
      </c>
      <c r="W130" s="57" t="s">
        <v>14</v>
      </c>
      <c r="X130" s="57" t="s">
        <v>14</v>
      </c>
    </row>
    <row r="131" spans="1:24" x14ac:dyDescent="0.3">
      <c r="A131" s="183" t="s">
        <v>28</v>
      </c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1:24" x14ac:dyDescent="0.3">
      <c r="A132" s="72" t="s">
        <v>190</v>
      </c>
      <c r="B132" s="73">
        <v>2</v>
      </c>
      <c r="C132" s="74">
        <v>2.5</v>
      </c>
      <c r="D132" s="56">
        <f t="shared" ref="D132:D141" si="153">IF(C132&gt;0,K132/(I132/C132),0)</f>
        <v>1.28</v>
      </c>
      <c r="E132" s="56">
        <f t="shared" ref="E132:E141" si="154">IF(C132&gt;0,R132/(I132/C132),0)</f>
        <v>1.22</v>
      </c>
      <c r="F132" s="75">
        <f t="shared" ref="F132:F141" si="155">IF(U132&gt;0,FLOOR((P132+T132)/U132,0.1),0)</f>
        <v>0.8</v>
      </c>
      <c r="G132" s="76" t="s">
        <v>21</v>
      </c>
      <c r="H132" s="76" t="s">
        <v>19</v>
      </c>
      <c r="I132" s="77">
        <f>K132+R132</f>
        <v>62.5</v>
      </c>
      <c r="J132" s="16">
        <f>P132+T132</f>
        <v>20.5</v>
      </c>
      <c r="K132" s="77">
        <f>L132+Q132</f>
        <v>32</v>
      </c>
      <c r="L132" s="77">
        <f>M132+N132</f>
        <v>30</v>
      </c>
      <c r="M132" s="73">
        <v>15</v>
      </c>
      <c r="N132" s="78">
        <f t="shared" ref="N132:N141" si="156">O132+P132</f>
        <v>15</v>
      </c>
      <c r="O132" s="73"/>
      <c r="P132" s="73">
        <v>15</v>
      </c>
      <c r="Q132" s="73">
        <v>2</v>
      </c>
      <c r="R132" s="68">
        <f t="shared" ref="R132:R141" si="157">(C132*U132)-K132</f>
        <v>30.5</v>
      </c>
      <c r="S132" s="65">
        <v>25</v>
      </c>
      <c r="T132" s="69">
        <f t="shared" ref="T132:T141" si="158">R132-S132</f>
        <v>5.5</v>
      </c>
      <c r="U132" s="70">
        <v>25</v>
      </c>
      <c r="V132" s="72">
        <v>100</v>
      </c>
      <c r="W132" s="72"/>
      <c r="X132" s="72"/>
    </row>
    <row r="133" spans="1:24" x14ac:dyDescent="0.3">
      <c r="A133" s="72" t="s">
        <v>191</v>
      </c>
      <c r="B133" s="73">
        <v>2</v>
      </c>
      <c r="C133" s="74">
        <v>3</v>
      </c>
      <c r="D133" s="56">
        <f t="shared" si="153"/>
        <v>1.96</v>
      </c>
      <c r="E133" s="56">
        <f t="shared" si="154"/>
        <v>1.04</v>
      </c>
      <c r="F133" s="75">
        <f t="shared" si="155"/>
        <v>1.6</v>
      </c>
      <c r="G133" s="76" t="s">
        <v>17</v>
      </c>
      <c r="H133" s="76" t="s">
        <v>19</v>
      </c>
      <c r="I133" s="77">
        <f t="shared" ref="I133:I141" si="159">K133+R133</f>
        <v>75</v>
      </c>
      <c r="J133" s="16">
        <f t="shared" ref="J133:J141" si="160">P133+T133</f>
        <v>41</v>
      </c>
      <c r="K133" s="77">
        <f t="shared" ref="K133:K141" si="161">L133+Q133</f>
        <v>49</v>
      </c>
      <c r="L133" s="77">
        <f t="shared" ref="L133:L141" si="162">M133+N133</f>
        <v>45</v>
      </c>
      <c r="M133" s="73">
        <v>15</v>
      </c>
      <c r="N133" s="78">
        <f t="shared" si="156"/>
        <v>30</v>
      </c>
      <c r="O133" s="73"/>
      <c r="P133" s="73">
        <v>30</v>
      </c>
      <c r="Q133" s="73">
        <v>4</v>
      </c>
      <c r="R133" s="68">
        <f t="shared" si="157"/>
        <v>26</v>
      </c>
      <c r="S133" s="65">
        <v>15</v>
      </c>
      <c r="T133" s="69">
        <f t="shared" si="158"/>
        <v>11</v>
      </c>
      <c r="U133" s="70">
        <v>25</v>
      </c>
      <c r="V133" s="72">
        <v>100</v>
      </c>
      <c r="W133" s="72"/>
      <c r="X133" s="72"/>
    </row>
    <row r="134" spans="1:24" x14ac:dyDescent="0.3">
      <c r="A134" s="72"/>
      <c r="B134" s="73">
        <v>2</v>
      </c>
      <c r="C134" s="74"/>
      <c r="D134" s="56">
        <f t="shared" si="153"/>
        <v>0</v>
      </c>
      <c r="E134" s="56">
        <f t="shared" si="154"/>
        <v>0</v>
      </c>
      <c r="F134" s="75">
        <f t="shared" si="155"/>
        <v>0</v>
      </c>
      <c r="G134" s="76"/>
      <c r="H134" s="76"/>
      <c r="I134" s="77">
        <f t="shared" si="159"/>
        <v>0</v>
      </c>
      <c r="J134" s="16">
        <f t="shared" si="160"/>
        <v>0</v>
      </c>
      <c r="K134" s="77">
        <f t="shared" si="161"/>
        <v>0</v>
      </c>
      <c r="L134" s="77">
        <f t="shared" si="162"/>
        <v>0</v>
      </c>
      <c r="M134" s="73"/>
      <c r="N134" s="78">
        <f t="shared" si="156"/>
        <v>0</v>
      </c>
      <c r="O134" s="73"/>
      <c r="P134" s="73"/>
      <c r="Q134" s="73"/>
      <c r="R134" s="68">
        <f t="shared" si="157"/>
        <v>0</v>
      </c>
      <c r="S134" s="65"/>
      <c r="T134" s="69">
        <f t="shared" si="158"/>
        <v>0</v>
      </c>
      <c r="U134" s="70"/>
      <c r="V134" s="72"/>
      <c r="W134" s="72"/>
      <c r="X134" s="72"/>
    </row>
    <row r="135" spans="1:24" x14ac:dyDescent="0.3">
      <c r="A135" s="72"/>
      <c r="B135" s="73">
        <v>2</v>
      </c>
      <c r="C135" s="74"/>
      <c r="D135" s="56">
        <f t="shared" ref="D135:D137" si="163">IF(C135&gt;0,K135/(I135/C135),0)</f>
        <v>0</v>
      </c>
      <c r="E135" s="56">
        <f t="shared" ref="E135:E137" si="164">IF(C135&gt;0,R135/(I135/C135),0)</f>
        <v>0</v>
      </c>
      <c r="F135" s="75">
        <f t="shared" ref="F135:F137" si="165">IF(U135&gt;0,FLOOR((P135+T135)/U135,0.1),0)</f>
        <v>0</v>
      </c>
      <c r="G135" s="76"/>
      <c r="H135" s="76"/>
      <c r="I135" s="77">
        <f t="shared" ref="I135:I137" si="166">K135+R135</f>
        <v>0</v>
      </c>
      <c r="J135" s="16">
        <f t="shared" ref="J135:J137" si="167">P135+T135</f>
        <v>0</v>
      </c>
      <c r="K135" s="77">
        <f t="shared" ref="K135:K137" si="168">L135+Q135</f>
        <v>0</v>
      </c>
      <c r="L135" s="77">
        <f t="shared" ref="L135:L137" si="169">M135+N135</f>
        <v>0</v>
      </c>
      <c r="M135" s="73"/>
      <c r="N135" s="78">
        <f t="shared" ref="N135:N137" si="170">O135+P135</f>
        <v>0</v>
      </c>
      <c r="O135" s="73"/>
      <c r="P135" s="73"/>
      <c r="Q135" s="73"/>
      <c r="R135" s="68">
        <f t="shared" ref="R135:R137" si="171">(C135*U135)-K135</f>
        <v>0</v>
      </c>
      <c r="S135" s="65"/>
      <c r="T135" s="69">
        <f t="shared" ref="T135:T137" si="172">R135-S135</f>
        <v>0</v>
      </c>
      <c r="U135" s="70"/>
      <c r="V135" s="72"/>
      <c r="W135" s="72"/>
      <c r="X135" s="72"/>
    </row>
    <row r="136" spans="1:24" x14ac:dyDescent="0.3">
      <c r="A136" s="72"/>
      <c r="B136" s="73">
        <v>2</v>
      </c>
      <c r="C136" s="74"/>
      <c r="D136" s="56">
        <f t="shared" si="163"/>
        <v>0</v>
      </c>
      <c r="E136" s="56">
        <f t="shared" si="164"/>
        <v>0</v>
      </c>
      <c r="F136" s="75">
        <f t="shared" si="165"/>
        <v>0</v>
      </c>
      <c r="G136" s="76"/>
      <c r="H136" s="76"/>
      <c r="I136" s="77">
        <f t="shared" si="166"/>
        <v>0</v>
      </c>
      <c r="J136" s="16">
        <f t="shared" si="167"/>
        <v>0</v>
      </c>
      <c r="K136" s="77">
        <f t="shared" si="168"/>
        <v>0</v>
      </c>
      <c r="L136" s="77">
        <f t="shared" si="169"/>
        <v>0</v>
      </c>
      <c r="M136" s="73"/>
      <c r="N136" s="78">
        <f t="shared" si="170"/>
        <v>0</v>
      </c>
      <c r="O136" s="73"/>
      <c r="P136" s="73"/>
      <c r="Q136" s="73"/>
      <c r="R136" s="68">
        <f t="shared" si="171"/>
        <v>0</v>
      </c>
      <c r="S136" s="65"/>
      <c r="T136" s="69">
        <f t="shared" si="172"/>
        <v>0</v>
      </c>
      <c r="U136" s="70"/>
      <c r="V136" s="72"/>
      <c r="W136" s="72"/>
      <c r="X136" s="72"/>
    </row>
    <row r="137" spans="1:24" x14ac:dyDescent="0.3">
      <c r="A137" s="72"/>
      <c r="B137" s="73">
        <v>2</v>
      </c>
      <c r="C137" s="74"/>
      <c r="D137" s="56">
        <f t="shared" si="163"/>
        <v>0</v>
      </c>
      <c r="E137" s="56">
        <f t="shared" si="164"/>
        <v>0</v>
      </c>
      <c r="F137" s="75">
        <f t="shared" si="165"/>
        <v>0</v>
      </c>
      <c r="G137" s="76"/>
      <c r="H137" s="76"/>
      <c r="I137" s="77">
        <f t="shared" si="166"/>
        <v>0</v>
      </c>
      <c r="J137" s="16">
        <f t="shared" si="167"/>
        <v>0</v>
      </c>
      <c r="K137" s="77">
        <f t="shared" si="168"/>
        <v>0</v>
      </c>
      <c r="L137" s="77">
        <f t="shared" si="169"/>
        <v>0</v>
      </c>
      <c r="M137" s="73"/>
      <c r="N137" s="78">
        <f t="shared" si="170"/>
        <v>0</v>
      </c>
      <c r="O137" s="73"/>
      <c r="P137" s="73"/>
      <c r="Q137" s="73"/>
      <c r="R137" s="68">
        <f t="shared" si="171"/>
        <v>0</v>
      </c>
      <c r="S137" s="65"/>
      <c r="T137" s="69">
        <f t="shared" si="172"/>
        <v>0</v>
      </c>
      <c r="U137" s="70"/>
      <c r="V137" s="72"/>
      <c r="W137" s="72"/>
      <c r="X137" s="72"/>
    </row>
    <row r="138" spans="1:24" x14ac:dyDescent="0.3">
      <c r="A138" s="72"/>
      <c r="B138" s="73">
        <v>2</v>
      </c>
      <c r="C138" s="74"/>
      <c r="D138" s="56">
        <f t="shared" si="153"/>
        <v>0</v>
      </c>
      <c r="E138" s="56">
        <f t="shared" si="154"/>
        <v>0</v>
      </c>
      <c r="F138" s="75">
        <f t="shared" si="155"/>
        <v>0</v>
      </c>
      <c r="G138" s="76"/>
      <c r="H138" s="76"/>
      <c r="I138" s="77">
        <f t="shared" si="159"/>
        <v>0</v>
      </c>
      <c r="J138" s="16">
        <f t="shared" si="160"/>
        <v>0</v>
      </c>
      <c r="K138" s="77">
        <f t="shared" si="161"/>
        <v>0</v>
      </c>
      <c r="L138" s="77">
        <f t="shared" si="162"/>
        <v>0</v>
      </c>
      <c r="M138" s="73"/>
      <c r="N138" s="78">
        <f t="shared" si="156"/>
        <v>0</v>
      </c>
      <c r="O138" s="73"/>
      <c r="P138" s="73"/>
      <c r="Q138" s="73"/>
      <c r="R138" s="68">
        <f t="shared" si="157"/>
        <v>0</v>
      </c>
      <c r="S138" s="65"/>
      <c r="T138" s="69">
        <f t="shared" si="158"/>
        <v>0</v>
      </c>
      <c r="U138" s="70"/>
      <c r="V138" s="72"/>
      <c r="W138" s="72"/>
      <c r="X138" s="72"/>
    </row>
    <row r="139" spans="1:24" x14ac:dyDescent="0.3">
      <c r="A139" s="72"/>
      <c r="B139" s="73">
        <v>2</v>
      </c>
      <c r="C139" s="74"/>
      <c r="D139" s="56">
        <f t="shared" si="153"/>
        <v>0</v>
      </c>
      <c r="E139" s="56">
        <f t="shared" si="154"/>
        <v>0</v>
      </c>
      <c r="F139" s="75">
        <f t="shared" si="155"/>
        <v>0</v>
      </c>
      <c r="G139" s="76"/>
      <c r="H139" s="76"/>
      <c r="I139" s="77">
        <f t="shared" si="159"/>
        <v>0</v>
      </c>
      <c r="J139" s="16">
        <f t="shared" si="160"/>
        <v>0</v>
      </c>
      <c r="K139" s="77">
        <f t="shared" si="161"/>
        <v>0</v>
      </c>
      <c r="L139" s="77">
        <f t="shared" si="162"/>
        <v>0</v>
      </c>
      <c r="M139" s="73"/>
      <c r="N139" s="78">
        <f t="shared" si="156"/>
        <v>0</v>
      </c>
      <c r="O139" s="73"/>
      <c r="P139" s="73"/>
      <c r="Q139" s="73"/>
      <c r="R139" s="68">
        <f t="shared" si="157"/>
        <v>0</v>
      </c>
      <c r="S139" s="65"/>
      <c r="T139" s="69">
        <f t="shared" si="158"/>
        <v>0</v>
      </c>
      <c r="U139" s="70"/>
      <c r="V139" s="72"/>
      <c r="W139" s="72"/>
      <c r="X139" s="72"/>
    </row>
    <row r="140" spans="1:24" x14ac:dyDescent="0.3">
      <c r="A140" s="72"/>
      <c r="B140" s="73">
        <v>2</v>
      </c>
      <c r="C140" s="74"/>
      <c r="D140" s="56">
        <f t="shared" si="153"/>
        <v>0</v>
      </c>
      <c r="E140" s="56">
        <f t="shared" si="154"/>
        <v>0</v>
      </c>
      <c r="F140" s="75">
        <f t="shared" si="155"/>
        <v>0</v>
      </c>
      <c r="G140" s="76"/>
      <c r="H140" s="76"/>
      <c r="I140" s="77">
        <f t="shared" si="159"/>
        <v>0</v>
      </c>
      <c r="J140" s="16">
        <f t="shared" si="160"/>
        <v>0</v>
      </c>
      <c r="K140" s="77">
        <f t="shared" si="161"/>
        <v>0</v>
      </c>
      <c r="L140" s="77">
        <f t="shared" si="162"/>
        <v>0</v>
      </c>
      <c r="M140" s="73"/>
      <c r="N140" s="78">
        <f t="shared" si="156"/>
        <v>0</v>
      </c>
      <c r="O140" s="73"/>
      <c r="P140" s="73"/>
      <c r="Q140" s="73"/>
      <c r="R140" s="68">
        <f t="shared" si="157"/>
        <v>0</v>
      </c>
      <c r="S140" s="65"/>
      <c r="T140" s="69">
        <f t="shared" si="158"/>
        <v>0</v>
      </c>
      <c r="U140" s="70"/>
      <c r="V140" s="72"/>
      <c r="W140" s="72"/>
      <c r="X140" s="72"/>
    </row>
    <row r="141" spans="1:24" x14ac:dyDescent="0.3">
      <c r="A141" s="72"/>
      <c r="B141" s="73">
        <v>2</v>
      </c>
      <c r="C141" s="74"/>
      <c r="D141" s="56">
        <f t="shared" si="153"/>
        <v>0</v>
      </c>
      <c r="E141" s="56">
        <f t="shared" si="154"/>
        <v>0</v>
      </c>
      <c r="F141" s="75">
        <f t="shared" si="155"/>
        <v>0</v>
      </c>
      <c r="G141" s="76"/>
      <c r="H141" s="76"/>
      <c r="I141" s="77">
        <f t="shared" si="159"/>
        <v>0</v>
      </c>
      <c r="J141" s="16">
        <f t="shared" si="160"/>
        <v>0</v>
      </c>
      <c r="K141" s="77">
        <f t="shared" si="161"/>
        <v>0</v>
      </c>
      <c r="L141" s="77">
        <f t="shared" si="162"/>
        <v>0</v>
      </c>
      <c r="M141" s="73"/>
      <c r="N141" s="78">
        <f t="shared" si="156"/>
        <v>0</v>
      </c>
      <c r="O141" s="73"/>
      <c r="P141" s="73"/>
      <c r="Q141" s="73"/>
      <c r="R141" s="68">
        <f t="shared" si="157"/>
        <v>0</v>
      </c>
      <c r="S141" s="65"/>
      <c r="T141" s="69">
        <f t="shared" si="158"/>
        <v>0</v>
      </c>
      <c r="U141" s="70"/>
      <c r="V141" s="72"/>
      <c r="W141" s="72"/>
      <c r="X141" s="72"/>
    </row>
    <row r="142" spans="1:24" x14ac:dyDescent="0.3">
      <c r="A142" s="79" t="s">
        <v>149</v>
      </c>
      <c r="B142" s="57">
        <v>2</v>
      </c>
      <c r="C142" s="12">
        <f>SUM(C132:C141)</f>
        <v>5.5</v>
      </c>
      <c r="D142" s="12">
        <f>SUM(D132:D141)</f>
        <v>3.24</v>
      </c>
      <c r="E142" s="12">
        <f>SUM(E132:E141)</f>
        <v>2.2599999999999998</v>
      </c>
      <c r="F142" s="56" t="s">
        <v>14</v>
      </c>
      <c r="G142" s="57" t="s">
        <v>14</v>
      </c>
      <c r="H142" s="57" t="s">
        <v>14</v>
      </c>
      <c r="I142" s="12">
        <f>SUM(I132:I141)</f>
        <v>137.5</v>
      </c>
      <c r="J142" s="56" t="s">
        <v>14</v>
      </c>
      <c r="K142" s="12">
        <f t="shared" ref="K142:O142" si="173">SUM(K132:K141)</f>
        <v>81</v>
      </c>
      <c r="L142" s="12">
        <f t="shared" si="173"/>
        <v>75</v>
      </c>
      <c r="M142" s="12">
        <f t="shared" si="173"/>
        <v>30</v>
      </c>
      <c r="N142" s="12">
        <f t="shared" si="173"/>
        <v>45</v>
      </c>
      <c r="O142" s="12">
        <f t="shared" si="173"/>
        <v>0</v>
      </c>
      <c r="P142" s="56" t="s">
        <v>14</v>
      </c>
      <c r="Q142" s="12">
        <f t="shared" ref="Q142:S142" si="174">SUM(Q132:Q141)</f>
        <v>6</v>
      </c>
      <c r="R142" s="12">
        <f t="shared" si="174"/>
        <v>56.5</v>
      </c>
      <c r="S142" s="12">
        <f t="shared" si="174"/>
        <v>40</v>
      </c>
      <c r="T142" s="56" t="s">
        <v>14</v>
      </c>
      <c r="U142" s="57" t="s">
        <v>14</v>
      </c>
      <c r="V142" s="57" t="s">
        <v>14</v>
      </c>
      <c r="W142" s="57" t="s">
        <v>14</v>
      </c>
      <c r="X142" s="57" t="s">
        <v>14</v>
      </c>
    </row>
    <row r="143" spans="1:24" x14ac:dyDescent="0.3">
      <c r="A143" s="79" t="s">
        <v>150</v>
      </c>
      <c r="B143" s="57">
        <v>2</v>
      </c>
      <c r="C143" s="56" t="s">
        <v>14</v>
      </c>
      <c r="D143" s="56" t="s">
        <v>14</v>
      </c>
      <c r="E143" s="56" t="s">
        <v>14</v>
      </c>
      <c r="F143" s="12">
        <f>SUM(F132:F141)</f>
        <v>2.4000000000000004</v>
      </c>
      <c r="G143" s="57" t="s">
        <v>14</v>
      </c>
      <c r="H143" s="57" t="s">
        <v>14</v>
      </c>
      <c r="I143" s="57" t="s">
        <v>14</v>
      </c>
      <c r="J143" s="12">
        <f>SUM(J132:J141)</f>
        <v>61.5</v>
      </c>
      <c r="K143" s="57" t="s">
        <v>14</v>
      </c>
      <c r="L143" s="57" t="s">
        <v>14</v>
      </c>
      <c r="M143" s="57" t="s">
        <v>14</v>
      </c>
      <c r="N143" s="57" t="s">
        <v>14</v>
      </c>
      <c r="O143" s="57" t="s">
        <v>14</v>
      </c>
      <c r="P143" s="12">
        <f>SUM(P132:P141)</f>
        <v>45</v>
      </c>
      <c r="Q143" s="57" t="s">
        <v>14</v>
      </c>
      <c r="R143" s="57" t="s">
        <v>14</v>
      </c>
      <c r="S143" s="57" t="s">
        <v>14</v>
      </c>
      <c r="T143" s="12">
        <f>SUM(T132:T141)</f>
        <v>16.5</v>
      </c>
      <c r="U143" s="16" t="s">
        <v>14</v>
      </c>
      <c r="V143" s="57" t="s">
        <v>14</v>
      </c>
      <c r="W143" s="57" t="s">
        <v>14</v>
      </c>
      <c r="X143" s="57" t="s">
        <v>14</v>
      </c>
    </row>
    <row r="144" spans="1:24" x14ac:dyDescent="0.3">
      <c r="A144" s="79" t="s">
        <v>151</v>
      </c>
      <c r="B144" s="57">
        <v>2</v>
      </c>
      <c r="C144" s="12">
        <f>SUMIF(H132:H141,"f",C132:C141)</f>
        <v>0</v>
      </c>
      <c r="D144" s="12">
        <f>SUMIF(H132:H141,"f",D132:D141)</f>
        <v>0</v>
      </c>
      <c r="E144" s="12">
        <f>SUMIF(H132:H141,"f",E132:E141)</f>
        <v>0</v>
      </c>
      <c r="F144" s="56" t="s">
        <v>14</v>
      </c>
      <c r="G144" s="57" t="s">
        <v>14</v>
      </c>
      <c r="H144" s="57" t="s">
        <v>14</v>
      </c>
      <c r="I144" s="12">
        <f>SUMIF(H132:H141,"f",I132:I141)</f>
        <v>0</v>
      </c>
      <c r="J144" s="57" t="s">
        <v>14</v>
      </c>
      <c r="K144" s="12">
        <f>SUMIF(H132:H141,"f",K132:K141)</f>
        <v>0</v>
      </c>
      <c r="L144" s="12">
        <f>SUMIF(H132:H141,"f",L132:L141)</f>
        <v>0</v>
      </c>
      <c r="M144" s="12">
        <f>SUMIF(H132:H141,"f",M132:M141)</f>
        <v>0</v>
      </c>
      <c r="N144" s="12">
        <f>SUMIF(H132:H141,"f",N132:N141)</f>
        <v>0</v>
      </c>
      <c r="O144" s="12">
        <f>SUMIF(H132:H141,"f",O132:O141)</f>
        <v>0</v>
      </c>
      <c r="P144" s="57" t="s">
        <v>14</v>
      </c>
      <c r="Q144" s="12">
        <f>SUMIF(H132:H141,"f",Q132:Q141)</f>
        <v>0</v>
      </c>
      <c r="R144" s="12">
        <f>SUMIF(H132:H141,"f",R132:R141)</f>
        <v>0</v>
      </c>
      <c r="S144" s="12">
        <f>SUMIF(H132:H141,"f",S132:S141)</f>
        <v>0</v>
      </c>
      <c r="T144" s="57" t="s">
        <v>14</v>
      </c>
      <c r="U144" s="57" t="s">
        <v>14</v>
      </c>
      <c r="V144" s="57" t="s">
        <v>14</v>
      </c>
      <c r="W144" s="57" t="s">
        <v>14</v>
      </c>
      <c r="X144" s="57" t="s">
        <v>14</v>
      </c>
    </row>
    <row r="145" spans="1:28" x14ac:dyDescent="0.3">
      <c r="A145" s="183" t="s">
        <v>29</v>
      </c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1:28" x14ac:dyDescent="0.3">
      <c r="A146" s="72" t="s">
        <v>192</v>
      </c>
      <c r="B146" s="73">
        <v>2</v>
      </c>
      <c r="C146" s="74">
        <v>3</v>
      </c>
      <c r="D146" s="56">
        <f t="shared" ref="D146:D155" si="175">IF(C146&gt;0,K146/(I146/C146),0)</f>
        <v>1.96</v>
      </c>
      <c r="E146" s="56">
        <f t="shared" ref="E146:E155" si="176">IF(C146&gt;0,R146/(I146/C146),0)</f>
        <v>1.04</v>
      </c>
      <c r="F146" s="75">
        <f t="shared" ref="F146:F155" si="177">IF(U146&gt;0,FLOOR((P146+T146)/U146,0.1),0)</f>
        <v>2.2000000000000002</v>
      </c>
      <c r="G146" s="76" t="s">
        <v>17</v>
      </c>
      <c r="H146" s="76" t="s">
        <v>19</v>
      </c>
      <c r="I146" s="77">
        <f>K146+R146</f>
        <v>75</v>
      </c>
      <c r="J146" s="16">
        <f>P146+T146</f>
        <v>56</v>
      </c>
      <c r="K146" s="77">
        <f>L146+Q146</f>
        <v>49</v>
      </c>
      <c r="L146" s="77">
        <f>M146+N146</f>
        <v>45</v>
      </c>
      <c r="M146" s="73">
        <v>15</v>
      </c>
      <c r="N146" s="78">
        <f t="shared" ref="N146:N155" si="178">O146+P146</f>
        <v>30</v>
      </c>
      <c r="O146" s="73"/>
      <c r="P146" s="73">
        <v>30</v>
      </c>
      <c r="Q146" s="73">
        <v>4</v>
      </c>
      <c r="R146" s="68">
        <f t="shared" ref="R146:R155" si="179">(C146*U146)-K146</f>
        <v>26</v>
      </c>
      <c r="S146" s="65"/>
      <c r="T146" s="69">
        <f t="shared" ref="T146:T155" si="180">R146-S146</f>
        <v>26</v>
      </c>
      <c r="U146" s="70">
        <v>25</v>
      </c>
      <c r="V146" s="72">
        <v>100</v>
      </c>
      <c r="W146" s="72"/>
      <c r="X146" s="72"/>
      <c r="Z146" s="13"/>
      <c r="AA146" s="13"/>
      <c r="AB146" s="13"/>
    </row>
    <row r="147" spans="1:28" x14ac:dyDescent="0.3">
      <c r="A147" s="72" t="s">
        <v>193</v>
      </c>
      <c r="B147" s="73">
        <v>2</v>
      </c>
      <c r="C147" s="74">
        <v>3</v>
      </c>
      <c r="D147" s="56">
        <f t="shared" si="175"/>
        <v>1.88</v>
      </c>
      <c r="E147" s="56">
        <f t="shared" si="176"/>
        <v>1.1200000000000001</v>
      </c>
      <c r="F147" s="75">
        <f t="shared" si="177"/>
        <v>1.3</v>
      </c>
      <c r="G147" s="76" t="s">
        <v>21</v>
      </c>
      <c r="H147" s="76" t="s">
        <v>19</v>
      </c>
      <c r="I147" s="77">
        <f t="shared" ref="I147:I155" si="181">K147+R147</f>
        <v>75</v>
      </c>
      <c r="J147" s="16">
        <f t="shared" ref="J147:J155" si="182">P147+T147</f>
        <v>33</v>
      </c>
      <c r="K147" s="77">
        <f t="shared" ref="K147:K155" si="183">L147+Q147</f>
        <v>47</v>
      </c>
      <c r="L147" s="77">
        <f t="shared" ref="L147:L155" si="184">M147+N147</f>
        <v>45</v>
      </c>
      <c r="M147" s="73">
        <v>15</v>
      </c>
      <c r="N147" s="78">
        <f t="shared" si="178"/>
        <v>30</v>
      </c>
      <c r="O147" s="73">
        <v>15</v>
      </c>
      <c r="P147" s="73">
        <v>15</v>
      </c>
      <c r="Q147" s="73">
        <v>2</v>
      </c>
      <c r="R147" s="68">
        <f t="shared" si="179"/>
        <v>28</v>
      </c>
      <c r="S147" s="65">
        <v>10</v>
      </c>
      <c r="T147" s="69">
        <f t="shared" si="180"/>
        <v>18</v>
      </c>
      <c r="U147" s="70">
        <v>25</v>
      </c>
      <c r="V147" s="72">
        <v>100</v>
      </c>
      <c r="W147" s="72"/>
      <c r="X147" s="72"/>
      <c r="Z147" s="13"/>
      <c r="AA147" s="13"/>
      <c r="AB147" s="13"/>
    </row>
    <row r="148" spans="1:28" x14ac:dyDescent="0.3">
      <c r="A148" s="72" t="s">
        <v>194</v>
      </c>
      <c r="B148" s="73">
        <v>2</v>
      </c>
      <c r="C148" s="74">
        <v>2</v>
      </c>
      <c r="D148" s="56">
        <f t="shared" si="175"/>
        <v>1.68</v>
      </c>
      <c r="E148" s="56">
        <f t="shared" si="176"/>
        <v>0.32</v>
      </c>
      <c r="F148" s="75">
        <f t="shared" si="177"/>
        <v>1.1000000000000001</v>
      </c>
      <c r="G148" s="76" t="s">
        <v>21</v>
      </c>
      <c r="H148" s="76" t="s">
        <v>19</v>
      </c>
      <c r="I148" s="77">
        <f t="shared" si="181"/>
        <v>50</v>
      </c>
      <c r="J148" s="16">
        <f t="shared" si="182"/>
        <v>28</v>
      </c>
      <c r="K148" s="77">
        <f t="shared" si="183"/>
        <v>42</v>
      </c>
      <c r="L148" s="77">
        <f t="shared" si="184"/>
        <v>40</v>
      </c>
      <c r="M148" s="122">
        <v>20</v>
      </c>
      <c r="N148" s="78">
        <f t="shared" si="178"/>
        <v>20</v>
      </c>
      <c r="O148" s="73"/>
      <c r="P148" s="122">
        <v>20</v>
      </c>
      <c r="Q148" s="73">
        <v>2</v>
      </c>
      <c r="R148" s="68">
        <f t="shared" si="179"/>
        <v>8</v>
      </c>
      <c r="S148" s="65"/>
      <c r="T148" s="69">
        <f t="shared" si="180"/>
        <v>8</v>
      </c>
      <c r="U148" s="70">
        <v>25</v>
      </c>
      <c r="V148" s="72">
        <v>100</v>
      </c>
      <c r="W148" s="72"/>
      <c r="X148" s="72"/>
      <c r="Z148" s="13"/>
      <c r="AA148" s="13"/>
      <c r="AB148" s="13"/>
    </row>
    <row r="149" spans="1:28" ht="16.8" x14ac:dyDescent="0.3">
      <c r="A149" s="72" t="s">
        <v>195</v>
      </c>
      <c r="B149" s="73">
        <v>2</v>
      </c>
      <c r="C149" s="74">
        <v>3</v>
      </c>
      <c r="D149" s="56">
        <f t="shared" si="175"/>
        <v>1.96</v>
      </c>
      <c r="E149" s="56">
        <f t="shared" si="176"/>
        <v>1.04</v>
      </c>
      <c r="F149" s="75">
        <f t="shared" si="177"/>
        <v>2.2000000000000002</v>
      </c>
      <c r="G149" s="76" t="s">
        <v>17</v>
      </c>
      <c r="H149" s="76" t="s">
        <v>19</v>
      </c>
      <c r="I149" s="77">
        <f t="shared" si="181"/>
        <v>75</v>
      </c>
      <c r="J149" s="16">
        <f t="shared" si="182"/>
        <v>56</v>
      </c>
      <c r="K149" s="77">
        <f t="shared" si="183"/>
        <v>49</v>
      </c>
      <c r="L149" s="77">
        <f t="shared" si="184"/>
        <v>45</v>
      </c>
      <c r="M149" s="73">
        <v>15</v>
      </c>
      <c r="N149" s="78">
        <f t="shared" si="178"/>
        <v>30</v>
      </c>
      <c r="O149" s="73"/>
      <c r="P149" s="73">
        <v>30</v>
      </c>
      <c r="Q149" s="73">
        <v>4</v>
      </c>
      <c r="R149" s="68">
        <f t="shared" si="179"/>
        <v>26</v>
      </c>
      <c r="S149" s="65"/>
      <c r="T149" s="69">
        <f t="shared" si="180"/>
        <v>26</v>
      </c>
      <c r="U149" s="70">
        <v>25</v>
      </c>
      <c r="V149" s="72">
        <v>100</v>
      </c>
      <c r="W149" s="72"/>
      <c r="X149" s="72"/>
      <c r="Z149" s="18"/>
      <c r="AA149" s="18"/>
      <c r="AB149" s="18"/>
    </row>
    <row r="150" spans="1:28" x14ac:dyDescent="0.3">
      <c r="A150" s="72" t="s">
        <v>196</v>
      </c>
      <c r="B150" s="73">
        <v>2</v>
      </c>
      <c r="C150" s="74">
        <v>2.5</v>
      </c>
      <c r="D150" s="56">
        <f t="shared" si="175"/>
        <v>1.96</v>
      </c>
      <c r="E150" s="56">
        <f t="shared" si="176"/>
        <v>0.54</v>
      </c>
      <c r="F150" s="75">
        <f t="shared" si="177"/>
        <v>1.7000000000000002</v>
      </c>
      <c r="G150" s="76" t="s">
        <v>21</v>
      </c>
      <c r="H150" s="76" t="s">
        <v>19</v>
      </c>
      <c r="I150" s="77">
        <f t="shared" si="181"/>
        <v>62.5</v>
      </c>
      <c r="J150" s="16">
        <f t="shared" si="182"/>
        <v>43.5</v>
      </c>
      <c r="K150" s="77">
        <f t="shared" si="183"/>
        <v>49</v>
      </c>
      <c r="L150" s="77">
        <f t="shared" si="184"/>
        <v>45</v>
      </c>
      <c r="M150" s="73">
        <v>15</v>
      </c>
      <c r="N150" s="78">
        <f t="shared" si="178"/>
        <v>30</v>
      </c>
      <c r="O150" s="73"/>
      <c r="P150" s="73">
        <v>30</v>
      </c>
      <c r="Q150" s="73">
        <v>4</v>
      </c>
      <c r="R150" s="68">
        <f t="shared" si="179"/>
        <v>13.5</v>
      </c>
      <c r="S150" s="65"/>
      <c r="T150" s="69">
        <f t="shared" si="180"/>
        <v>13.5</v>
      </c>
      <c r="U150" s="70">
        <v>25</v>
      </c>
      <c r="V150" s="72">
        <v>100</v>
      </c>
      <c r="W150" s="72"/>
      <c r="X150" s="72"/>
    </row>
    <row r="151" spans="1:28" x14ac:dyDescent="0.3">
      <c r="A151" s="72" t="s">
        <v>197</v>
      </c>
      <c r="B151" s="73">
        <v>2</v>
      </c>
      <c r="C151" s="74">
        <v>2</v>
      </c>
      <c r="D151" s="56">
        <f t="shared" ref="D151:D153" si="185">IF(C151&gt;0,K151/(I151/C151),0)</f>
        <v>1.36</v>
      </c>
      <c r="E151" s="56">
        <f t="shared" ref="E151:E153" si="186">IF(C151&gt;0,R151/(I151/C151),0)</f>
        <v>0.64</v>
      </c>
      <c r="F151" s="75">
        <f t="shared" ref="F151:F153" si="187">IF(U151&gt;0,FLOOR((P151+T151)/U151,0.1),0)</f>
        <v>1.2000000000000002</v>
      </c>
      <c r="G151" s="76" t="s">
        <v>17</v>
      </c>
      <c r="H151" s="76" t="s">
        <v>19</v>
      </c>
      <c r="I151" s="77">
        <f t="shared" ref="I151:I153" si="188">K151+R151</f>
        <v>50</v>
      </c>
      <c r="J151" s="16">
        <f t="shared" ref="J151:J153" si="189">P151+T151</f>
        <v>31</v>
      </c>
      <c r="K151" s="77">
        <f t="shared" ref="K151:K153" si="190">L151+Q151</f>
        <v>34</v>
      </c>
      <c r="L151" s="77">
        <f t="shared" ref="L151:L153" si="191">M151+N151</f>
        <v>30</v>
      </c>
      <c r="M151" s="73">
        <v>15</v>
      </c>
      <c r="N151" s="78">
        <f t="shared" si="178"/>
        <v>15</v>
      </c>
      <c r="O151" s="73"/>
      <c r="P151" s="73">
        <v>15</v>
      </c>
      <c r="Q151" s="73">
        <v>4</v>
      </c>
      <c r="R151" s="68">
        <f t="shared" si="179"/>
        <v>16</v>
      </c>
      <c r="S151" s="65"/>
      <c r="T151" s="69">
        <f t="shared" si="180"/>
        <v>16</v>
      </c>
      <c r="U151" s="70">
        <v>25</v>
      </c>
      <c r="V151" s="72">
        <v>100</v>
      </c>
      <c r="W151" s="72"/>
      <c r="X151" s="72"/>
    </row>
    <row r="152" spans="1:28" x14ac:dyDescent="0.3">
      <c r="A152" s="72" t="s">
        <v>262</v>
      </c>
      <c r="B152" s="73">
        <v>2</v>
      </c>
      <c r="C152" s="74">
        <v>2</v>
      </c>
      <c r="D152" s="56">
        <f t="shared" si="185"/>
        <v>1.5666666666666667</v>
      </c>
      <c r="E152" s="56">
        <f t="shared" si="186"/>
        <v>0.43333333333333335</v>
      </c>
      <c r="F152" s="75">
        <f t="shared" si="187"/>
        <v>0.9</v>
      </c>
      <c r="G152" s="76" t="s">
        <v>21</v>
      </c>
      <c r="H152" s="76" t="s">
        <v>19</v>
      </c>
      <c r="I152" s="77">
        <f t="shared" si="188"/>
        <v>60</v>
      </c>
      <c r="J152" s="16">
        <f t="shared" si="189"/>
        <v>28</v>
      </c>
      <c r="K152" s="77">
        <f t="shared" si="190"/>
        <v>47</v>
      </c>
      <c r="L152" s="77">
        <f t="shared" si="191"/>
        <v>45</v>
      </c>
      <c r="M152" s="73">
        <v>15</v>
      </c>
      <c r="N152" s="78">
        <f t="shared" si="178"/>
        <v>30</v>
      </c>
      <c r="O152" s="73">
        <v>15</v>
      </c>
      <c r="P152" s="73">
        <v>15</v>
      </c>
      <c r="Q152" s="73">
        <v>2</v>
      </c>
      <c r="R152" s="68">
        <f t="shared" si="179"/>
        <v>13</v>
      </c>
      <c r="S152" s="65"/>
      <c r="T152" s="69">
        <f t="shared" si="180"/>
        <v>13</v>
      </c>
      <c r="U152" s="70">
        <v>30</v>
      </c>
      <c r="V152" s="72">
        <v>100</v>
      </c>
      <c r="W152" s="72"/>
      <c r="X152" s="72"/>
      <c r="Y152" s="53" t="s">
        <v>170</v>
      </c>
    </row>
    <row r="153" spans="1:28" x14ac:dyDescent="0.3">
      <c r="A153" s="72"/>
      <c r="B153" s="73">
        <v>2</v>
      </c>
      <c r="C153" s="74"/>
      <c r="D153" s="56">
        <f t="shared" si="185"/>
        <v>0</v>
      </c>
      <c r="E153" s="56">
        <f t="shared" si="186"/>
        <v>0</v>
      </c>
      <c r="F153" s="75">
        <f t="shared" si="187"/>
        <v>0</v>
      </c>
      <c r="G153" s="76"/>
      <c r="H153" s="76"/>
      <c r="I153" s="77">
        <f t="shared" si="188"/>
        <v>0</v>
      </c>
      <c r="J153" s="16">
        <f t="shared" si="189"/>
        <v>0</v>
      </c>
      <c r="K153" s="77">
        <f t="shared" si="190"/>
        <v>0</v>
      </c>
      <c r="L153" s="77">
        <f t="shared" si="191"/>
        <v>0</v>
      </c>
      <c r="M153" s="73"/>
      <c r="N153" s="78">
        <f t="shared" si="178"/>
        <v>0</v>
      </c>
      <c r="O153" s="73"/>
      <c r="P153" s="73"/>
      <c r="Q153" s="73"/>
      <c r="R153" s="68">
        <f t="shared" si="179"/>
        <v>0</v>
      </c>
      <c r="S153" s="65"/>
      <c r="T153" s="69">
        <f t="shared" si="180"/>
        <v>0</v>
      </c>
      <c r="U153" s="70"/>
      <c r="V153" s="72"/>
      <c r="W153" s="72"/>
      <c r="X153" s="72"/>
    </row>
    <row r="154" spans="1:28" x14ac:dyDescent="0.3">
      <c r="A154" s="72"/>
      <c r="B154" s="73">
        <v>2</v>
      </c>
      <c r="C154" s="74"/>
      <c r="D154" s="56">
        <f t="shared" si="175"/>
        <v>0</v>
      </c>
      <c r="E154" s="56">
        <f t="shared" si="176"/>
        <v>0</v>
      </c>
      <c r="F154" s="75">
        <f t="shared" si="177"/>
        <v>0</v>
      </c>
      <c r="G154" s="76"/>
      <c r="H154" s="76"/>
      <c r="I154" s="77">
        <f t="shared" si="181"/>
        <v>0</v>
      </c>
      <c r="J154" s="16">
        <f t="shared" si="182"/>
        <v>0</v>
      </c>
      <c r="K154" s="77">
        <f t="shared" si="183"/>
        <v>0</v>
      </c>
      <c r="L154" s="77">
        <f t="shared" si="184"/>
        <v>0</v>
      </c>
      <c r="M154" s="73"/>
      <c r="N154" s="78">
        <f t="shared" si="178"/>
        <v>0</v>
      </c>
      <c r="O154" s="73"/>
      <c r="P154" s="73"/>
      <c r="Q154" s="73"/>
      <c r="R154" s="68">
        <f t="shared" si="179"/>
        <v>0</v>
      </c>
      <c r="S154" s="65"/>
      <c r="T154" s="69">
        <f t="shared" si="180"/>
        <v>0</v>
      </c>
      <c r="U154" s="70"/>
      <c r="V154" s="72"/>
      <c r="W154" s="72"/>
      <c r="X154" s="72"/>
    </row>
    <row r="155" spans="1:28" x14ac:dyDescent="0.3">
      <c r="A155" s="72"/>
      <c r="B155" s="73">
        <v>2</v>
      </c>
      <c r="C155" s="74"/>
      <c r="D155" s="56">
        <f t="shared" si="175"/>
        <v>0</v>
      </c>
      <c r="E155" s="56">
        <f t="shared" si="176"/>
        <v>0</v>
      </c>
      <c r="F155" s="75">
        <f t="shared" si="177"/>
        <v>0</v>
      </c>
      <c r="G155" s="76"/>
      <c r="H155" s="76"/>
      <c r="I155" s="77">
        <f t="shared" si="181"/>
        <v>0</v>
      </c>
      <c r="J155" s="16">
        <f t="shared" si="182"/>
        <v>0</v>
      </c>
      <c r="K155" s="77">
        <f t="shared" si="183"/>
        <v>0</v>
      </c>
      <c r="L155" s="77">
        <f t="shared" si="184"/>
        <v>0</v>
      </c>
      <c r="M155" s="73"/>
      <c r="N155" s="78">
        <f t="shared" si="178"/>
        <v>0</v>
      </c>
      <c r="O155" s="73"/>
      <c r="P155" s="73"/>
      <c r="Q155" s="73"/>
      <c r="R155" s="68">
        <f t="shared" si="179"/>
        <v>0</v>
      </c>
      <c r="S155" s="65"/>
      <c r="T155" s="69">
        <f t="shared" si="180"/>
        <v>0</v>
      </c>
      <c r="U155" s="70"/>
      <c r="V155" s="72"/>
      <c r="W155" s="72"/>
      <c r="X155" s="72"/>
    </row>
    <row r="156" spans="1:28" x14ac:dyDescent="0.3">
      <c r="A156" s="79" t="s">
        <v>149</v>
      </c>
      <c r="B156" s="57">
        <v>2</v>
      </c>
      <c r="C156" s="12">
        <f>SUM(C146:C155)</f>
        <v>17.5</v>
      </c>
      <c r="D156" s="12">
        <f>SUM(D146:D155)</f>
        <v>12.366666666666665</v>
      </c>
      <c r="E156" s="12">
        <f>SUM(E146:E155)</f>
        <v>5.1333333333333337</v>
      </c>
      <c r="F156" s="56" t="s">
        <v>14</v>
      </c>
      <c r="G156" s="57" t="s">
        <v>14</v>
      </c>
      <c r="H156" s="57" t="s">
        <v>14</v>
      </c>
      <c r="I156" s="12">
        <f>SUM(I146:I155)</f>
        <v>447.5</v>
      </c>
      <c r="J156" s="56" t="s">
        <v>14</v>
      </c>
      <c r="K156" s="12">
        <f t="shared" ref="K156:O156" si="192">SUM(K146:K155)</f>
        <v>317</v>
      </c>
      <c r="L156" s="12">
        <f t="shared" si="192"/>
        <v>295</v>
      </c>
      <c r="M156" s="12">
        <f t="shared" si="192"/>
        <v>110</v>
      </c>
      <c r="N156" s="12">
        <f t="shared" si="192"/>
        <v>185</v>
      </c>
      <c r="O156" s="12">
        <f t="shared" si="192"/>
        <v>30</v>
      </c>
      <c r="P156" s="56" t="s">
        <v>14</v>
      </c>
      <c r="Q156" s="12">
        <f t="shared" ref="Q156:S156" si="193">SUM(Q146:Q155)</f>
        <v>22</v>
      </c>
      <c r="R156" s="12">
        <f t="shared" si="193"/>
        <v>130.5</v>
      </c>
      <c r="S156" s="12">
        <f t="shared" si="193"/>
        <v>10</v>
      </c>
      <c r="T156" s="56" t="s">
        <v>14</v>
      </c>
      <c r="U156" s="57" t="s">
        <v>14</v>
      </c>
      <c r="V156" s="57" t="s">
        <v>14</v>
      </c>
      <c r="W156" s="57" t="s">
        <v>14</v>
      </c>
      <c r="X156" s="57" t="s">
        <v>14</v>
      </c>
    </row>
    <row r="157" spans="1:28" x14ac:dyDescent="0.3">
      <c r="A157" s="79" t="s">
        <v>150</v>
      </c>
      <c r="B157" s="57">
        <v>2</v>
      </c>
      <c r="C157" s="56" t="s">
        <v>14</v>
      </c>
      <c r="D157" s="56" t="s">
        <v>14</v>
      </c>
      <c r="E157" s="56" t="s">
        <v>14</v>
      </c>
      <c r="F157" s="12">
        <f>SUM(F146:F155)</f>
        <v>10.6</v>
      </c>
      <c r="G157" s="57" t="s">
        <v>14</v>
      </c>
      <c r="H157" s="57" t="s">
        <v>14</v>
      </c>
      <c r="I157" s="57" t="s">
        <v>14</v>
      </c>
      <c r="J157" s="12">
        <f>SUM(J146:J155)</f>
        <v>275.5</v>
      </c>
      <c r="K157" s="57" t="s">
        <v>14</v>
      </c>
      <c r="L157" s="57" t="s">
        <v>14</v>
      </c>
      <c r="M157" s="57" t="s">
        <v>14</v>
      </c>
      <c r="N157" s="57" t="s">
        <v>14</v>
      </c>
      <c r="O157" s="57" t="s">
        <v>14</v>
      </c>
      <c r="P157" s="12">
        <f>SUM(P146:P155)</f>
        <v>155</v>
      </c>
      <c r="Q157" s="57" t="s">
        <v>14</v>
      </c>
      <c r="R157" s="57" t="s">
        <v>14</v>
      </c>
      <c r="S157" s="57" t="s">
        <v>14</v>
      </c>
      <c r="T157" s="12">
        <f>SUM(T146:T155)</f>
        <v>120.5</v>
      </c>
      <c r="U157" s="16" t="s">
        <v>14</v>
      </c>
      <c r="V157" s="57" t="s">
        <v>14</v>
      </c>
      <c r="W157" s="57" t="s">
        <v>14</v>
      </c>
      <c r="X157" s="57" t="s">
        <v>14</v>
      </c>
    </row>
    <row r="158" spans="1:28" x14ac:dyDescent="0.3">
      <c r="A158" s="79" t="s">
        <v>151</v>
      </c>
      <c r="B158" s="57">
        <v>2</v>
      </c>
      <c r="C158" s="12">
        <f>SUMIF(H146:H155,"f",C146:C155)</f>
        <v>0</v>
      </c>
      <c r="D158" s="12">
        <f>SUMIF(H146:H155,"f",D146:D155)</f>
        <v>0</v>
      </c>
      <c r="E158" s="12">
        <f>SUMIF(H146:H155,"f",E146:E155)</f>
        <v>0</v>
      </c>
      <c r="F158" s="56" t="s">
        <v>14</v>
      </c>
      <c r="G158" s="57" t="s">
        <v>14</v>
      </c>
      <c r="H158" s="57" t="s">
        <v>14</v>
      </c>
      <c r="I158" s="12">
        <f>SUMIF(H146:H155,"f",I146:I155)</f>
        <v>0</v>
      </c>
      <c r="J158" s="57" t="s">
        <v>14</v>
      </c>
      <c r="K158" s="12">
        <f>SUMIF(H146:H155,"f",K146:K155)</f>
        <v>0</v>
      </c>
      <c r="L158" s="12">
        <f>SUMIF(H146:H155,"f",L146:L155)</f>
        <v>0</v>
      </c>
      <c r="M158" s="12">
        <f>SUMIF(H146:H155,"f",M146:M155)</f>
        <v>0</v>
      </c>
      <c r="N158" s="12">
        <f>SUMIF(H146:H155,"f",N146:N155)</f>
        <v>0</v>
      </c>
      <c r="O158" s="12">
        <f>SUMIF(H146:H155,"f",O146:O155)</f>
        <v>0</v>
      </c>
      <c r="P158" s="57" t="s">
        <v>14</v>
      </c>
      <c r="Q158" s="12">
        <f>SUMIF(H146:H155,"f",Q146:Q155)</f>
        <v>0</v>
      </c>
      <c r="R158" s="12">
        <f>SUMIF(H146:H155,"f",R146:R155)</f>
        <v>0</v>
      </c>
      <c r="S158" s="12">
        <f>SUMIF(H146:H155,"f",S146:S155)</f>
        <v>0</v>
      </c>
      <c r="T158" s="57" t="s">
        <v>14</v>
      </c>
      <c r="U158" s="57" t="s">
        <v>14</v>
      </c>
      <c r="V158" s="57" t="s">
        <v>14</v>
      </c>
      <c r="W158" s="57" t="s">
        <v>14</v>
      </c>
      <c r="X158" s="57" t="s">
        <v>14</v>
      </c>
    </row>
    <row r="159" spans="1:28" x14ac:dyDescent="0.3">
      <c r="A159" s="183" t="s">
        <v>30</v>
      </c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1:28" x14ac:dyDescent="0.3">
      <c r="A160" s="72"/>
      <c r="B160" s="73">
        <v>2</v>
      </c>
      <c r="C160" s="74"/>
      <c r="D160" s="56">
        <f t="shared" ref="D160:D169" si="194">IF(C160&gt;0,K160/(I160/C160),0)</f>
        <v>0</v>
      </c>
      <c r="E160" s="56">
        <f t="shared" ref="E160:E169" si="195">IF(C160&gt;0,R160/(I160/C160),0)</f>
        <v>0</v>
      </c>
      <c r="F160" s="75">
        <f t="shared" ref="F160:F169" si="196">IF(U160&gt;0,FLOOR((P160+T160)/U160,0.1),0)</f>
        <v>0</v>
      </c>
      <c r="G160" s="76"/>
      <c r="H160" s="76"/>
      <c r="I160" s="77">
        <f>K160+R160</f>
        <v>0</v>
      </c>
      <c r="J160" s="16">
        <f>P160+T160</f>
        <v>0</v>
      </c>
      <c r="K160" s="77">
        <f>L160+Q160</f>
        <v>0</v>
      </c>
      <c r="L160" s="77">
        <f>M160+N160</f>
        <v>0</v>
      </c>
      <c r="M160" s="73"/>
      <c r="N160" s="78">
        <f t="shared" ref="N160:N169" si="197">O160+P160</f>
        <v>0</v>
      </c>
      <c r="O160" s="73"/>
      <c r="P160" s="73"/>
      <c r="Q160" s="73"/>
      <c r="R160" s="68">
        <f t="shared" ref="R160:R169" si="198">(C160*U160)-K160</f>
        <v>0</v>
      </c>
      <c r="S160" s="65"/>
      <c r="T160" s="69">
        <f t="shared" ref="T160:T169" si="199">R160-S160</f>
        <v>0</v>
      </c>
      <c r="U160" s="70"/>
      <c r="V160" s="72"/>
      <c r="W160" s="72"/>
      <c r="X160" s="72"/>
    </row>
    <row r="161" spans="1:24" x14ac:dyDescent="0.3">
      <c r="A161" s="72"/>
      <c r="B161" s="73">
        <v>2</v>
      </c>
      <c r="C161" s="74"/>
      <c r="D161" s="56">
        <f t="shared" ref="D161:D168" si="200">IF(C161&gt;0,K161/(I161/C161),0)</f>
        <v>0</v>
      </c>
      <c r="E161" s="56">
        <f t="shared" ref="E161:E168" si="201">IF(C161&gt;0,R161/(I161/C161),0)</f>
        <v>0</v>
      </c>
      <c r="F161" s="75">
        <f t="shared" ref="F161:F168" si="202">IF(U161&gt;0,FLOOR((P161+T161)/U161,0.1),0)</f>
        <v>0</v>
      </c>
      <c r="G161" s="76"/>
      <c r="H161" s="76"/>
      <c r="I161" s="77">
        <f t="shared" ref="I161:I168" si="203">K161+R161</f>
        <v>0</v>
      </c>
      <c r="J161" s="16">
        <f t="shared" ref="J161:J168" si="204">P161+T161</f>
        <v>0</v>
      </c>
      <c r="K161" s="77">
        <f t="shared" ref="K161:K168" si="205">L161+Q161</f>
        <v>0</v>
      </c>
      <c r="L161" s="77">
        <f t="shared" ref="L161:L168" si="206">M161+N161</f>
        <v>0</v>
      </c>
      <c r="M161" s="73"/>
      <c r="N161" s="78">
        <f t="shared" ref="N161:N168" si="207">O161+P161</f>
        <v>0</v>
      </c>
      <c r="O161" s="73"/>
      <c r="P161" s="73"/>
      <c r="Q161" s="73"/>
      <c r="R161" s="68">
        <f t="shared" ref="R161:R168" si="208">(C161*U161)-K161</f>
        <v>0</v>
      </c>
      <c r="S161" s="65"/>
      <c r="T161" s="69">
        <f t="shared" ref="T161:T168" si="209">R161-S161</f>
        <v>0</v>
      </c>
      <c r="U161" s="70"/>
      <c r="V161" s="72"/>
      <c r="W161" s="72"/>
      <c r="X161" s="72"/>
    </row>
    <row r="162" spans="1:24" x14ac:dyDescent="0.3">
      <c r="A162" s="72"/>
      <c r="B162" s="73">
        <v>2</v>
      </c>
      <c r="C162" s="74"/>
      <c r="D162" s="56">
        <f t="shared" si="200"/>
        <v>0</v>
      </c>
      <c r="E162" s="56">
        <f t="shared" si="201"/>
        <v>0</v>
      </c>
      <c r="F162" s="75">
        <f t="shared" si="202"/>
        <v>0</v>
      </c>
      <c r="G162" s="76"/>
      <c r="H162" s="76"/>
      <c r="I162" s="77">
        <f t="shared" si="203"/>
        <v>0</v>
      </c>
      <c r="J162" s="16">
        <f t="shared" si="204"/>
        <v>0</v>
      </c>
      <c r="K162" s="77">
        <f t="shared" si="205"/>
        <v>0</v>
      </c>
      <c r="L162" s="77">
        <f t="shared" si="206"/>
        <v>0</v>
      </c>
      <c r="M162" s="73"/>
      <c r="N162" s="78">
        <f t="shared" si="207"/>
        <v>0</v>
      </c>
      <c r="O162" s="73"/>
      <c r="P162" s="73"/>
      <c r="Q162" s="73"/>
      <c r="R162" s="68">
        <f t="shared" si="208"/>
        <v>0</v>
      </c>
      <c r="S162" s="65"/>
      <c r="T162" s="69">
        <f t="shared" si="209"/>
        <v>0</v>
      </c>
      <c r="U162" s="70"/>
      <c r="V162" s="72"/>
      <c r="W162" s="72"/>
      <c r="X162" s="72"/>
    </row>
    <row r="163" spans="1:24" x14ac:dyDescent="0.3">
      <c r="A163" s="72"/>
      <c r="B163" s="73">
        <v>2</v>
      </c>
      <c r="C163" s="74"/>
      <c r="D163" s="56">
        <f t="shared" si="200"/>
        <v>0</v>
      </c>
      <c r="E163" s="56">
        <f t="shared" si="201"/>
        <v>0</v>
      </c>
      <c r="F163" s="75">
        <f t="shared" si="202"/>
        <v>0</v>
      </c>
      <c r="G163" s="76"/>
      <c r="H163" s="76"/>
      <c r="I163" s="77">
        <f t="shared" si="203"/>
        <v>0</v>
      </c>
      <c r="J163" s="16">
        <f t="shared" si="204"/>
        <v>0</v>
      </c>
      <c r="K163" s="77">
        <f t="shared" si="205"/>
        <v>0</v>
      </c>
      <c r="L163" s="77">
        <f t="shared" si="206"/>
        <v>0</v>
      </c>
      <c r="M163" s="73"/>
      <c r="N163" s="78">
        <f t="shared" si="207"/>
        <v>0</v>
      </c>
      <c r="O163" s="73"/>
      <c r="P163" s="73"/>
      <c r="Q163" s="73"/>
      <c r="R163" s="68">
        <f t="shared" si="208"/>
        <v>0</v>
      </c>
      <c r="S163" s="65"/>
      <c r="T163" s="69">
        <f t="shared" si="209"/>
        <v>0</v>
      </c>
      <c r="U163" s="70"/>
      <c r="V163" s="72"/>
      <c r="W163" s="72"/>
      <c r="X163" s="72"/>
    </row>
    <row r="164" spans="1:24" x14ac:dyDescent="0.3">
      <c r="A164" s="72"/>
      <c r="B164" s="73">
        <v>2</v>
      </c>
      <c r="C164" s="74"/>
      <c r="D164" s="56">
        <f t="shared" si="200"/>
        <v>0</v>
      </c>
      <c r="E164" s="56">
        <f t="shared" si="201"/>
        <v>0</v>
      </c>
      <c r="F164" s="75">
        <f t="shared" si="202"/>
        <v>0</v>
      </c>
      <c r="G164" s="76"/>
      <c r="H164" s="76"/>
      <c r="I164" s="77">
        <f t="shared" si="203"/>
        <v>0</v>
      </c>
      <c r="J164" s="16">
        <f t="shared" si="204"/>
        <v>0</v>
      </c>
      <c r="K164" s="77">
        <f t="shared" si="205"/>
        <v>0</v>
      </c>
      <c r="L164" s="77">
        <f t="shared" si="206"/>
        <v>0</v>
      </c>
      <c r="M164" s="73"/>
      <c r="N164" s="78">
        <f t="shared" si="207"/>
        <v>0</v>
      </c>
      <c r="O164" s="73"/>
      <c r="P164" s="73"/>
      <c r="Q164" s="73"/>
      <c r="R164" s="68">
        <f t="shared" si="208"/>
        <v>0</v>
      </c>
      <c r="S164" s="65"/>
      <c r="T164" s="69">
        <f t="shared" si="209"/>
        <v>0</v>
      </c>
      <c r="U164" s="70"/>
      <c r="V164" s="72"/>
      <c r="W164" s="72"/>
      <c r="X164" s="72"/>
    </row>
    <row r="165" spans="1:24" x14ac:dyDescent="0.3">
      <c r="A165" s="72"/>
      <c r="B165" s="73">
        <v>2</v>
      </c>
      <c r="C165" s="74"/>
      <c r="D165" s="56">
        <f t="shared" si="200"/>
        <v>0</v>
      </c>
      <c r="E165" s="56">
        <f t="shared" si="201"/>
        <v>0</v>
      </c>
      <c r="F165" s="75">
        <f t="shared" si="202"/>
        <v>0</v>
      </c>
      <c r="G165" s="76"/>
      <c r="H165" s="76"/>
      <c r="I165" s="77">
        <f t="shared" si="203"/>
        <v>0</v>
      </c>
      <c r="J165" s="16">
        <f t="shared" si="204"/>
        <v>0</v>
      </c>
      <c r="K165" s="77">
        <f t="shared" si="205"/>
        <v>0</v>
      </c>
      <c r="L165" s="77">
        <f t="shared" si="206"/>
        <v>0</v>
      </c>
      <c r="M165" s="73"/>
      <c r="N165" s="78">
        <f t="shared" si="207"/>
        <v>0</v>
      </c>
      <c r="O165" s="73"/>
      <c r="P165" s="73"/>
      <c r="Q165" s="73"/>
      <c r="R165" s="68">
        <f t="shared" si="208"/>
        <v>0</v>
      </c>
      <c r="S165" s="65"/>
      <c r="T165" s="69">
        <f t="shared" si="209"/>
        <v>0</v>
      </c>
      <c r="U165" s="70"/>
      <c r="V165" s="72"/>
      <c r="W165" s="72"/>
      <c r="X165" s="72"/>
    </row>
    <row r="166" spans="1:24" x14ac:dyDescent="0.3">
      <c r="A166" s="72"/>
      <c r="B166" s="73">
        <v>2</v>
      </c>
      <c r="C166" s="74"/>
      <c r="D166" s="56">
        <f t="shared" si="200"/>
        <v>0</v>
      </c>
      <c r="E166" s="56">
        <f t="shared" si="201"/>
        <v>0</v>
      </c>
      <c r="F166" s="75">
        <f t="shared" si="202"/>
        <v>0</v>
      </c>
      <c r="G166" s="76"/>
      <c r="H166" s="76"/>
      <c r="I166" s="77">
        <f t="shared" si="203"/>
        <v>0</v>
      </c>
      <c r="J166" s="16">
        <f t="shared" si="204"/>
        <v>0</v>
      </c>
      <c r="K166" s="77">
        <f t="shared" si="205"/>
        <v>0</v>
      </c>
      <c r="L166" s="77">
        <f t="shared" si="206"/>
        <v>0</v>
      </c>
      <c r="M166" s="73"/>
      <c r="N166" s="78">
        <f t="shared" si="207"/>
        <v>0</v>
      </c>
      <c r="O166" s="73"/>
      <c r="P166" s="73"/>
      <c r="Q166" s="73"/>
      <c r="R166" s="68">
        <f t="shared" si="208"/>
        <v>0</v>
      </c>
      <c r="S166" s="65"/>
      <c r="T166" s="69">
        <f t="shared" si="209"/>
        <v>0</v>
      </c>
      <c r="U166" s="70"/>
      <c r="V166" s="72"/>
      <c r="W166" s="72"/>
      <c r="X166" s="72"/>
    </row>
    <row r="167" spans="1:24" x14ac:dyDescent="0.3">
      <c r="A167" s="72"/>
      <c r="B167" s="73">
        <v>2</v>
      </c>
      <c r="C167" s="74"/>
      <c r="D167" s="56">
        <f t="shared" si="200"/>
        <v>0</v>
      </c>
      <c r="E167" s="56">
        <f t="shared" si="201"/>
        <v>0</v>
      </c>
      <c r="F167" s="75">
        <f t="shared" si="202"/>
        <v>0</v>
      </c>
      <c r="G167" s="76"/>
      <c r="H167" s="76"/>
      <c r="I167" s="77">
        <f t="shared" si="203"/>
        <v>0</v>
      </c>
      <c r="J167" s="16">
        <f t="shared" si="204"/>
        <v>0</v>
      </c>
      <c r="K167" s="77">
        <f t="shared" si="205"/>
        <v>0</v>
      </c>
      <c r="L167" s="77">
        <f t="shared" si="206"/>
        <v>0</v>
      </c>
      <c r="M167" s="73"/>
      <c r="N167" s="78">
        <f t="shared" si="207"/>
        <v>0</v>
      </c>
      <c r="O167" s="73"/>
      <c r="P167" s="73"/>
      <c r="Q167" s="73"/>
      <c r="R167" s="68">
        <f t="shared" si="208"/>
        <v>0</v>
      </c>
      <c r="S167" s="65"/>
      <c r="T167" s="69">
        <f t="shared" si="209"/>
        <v>0</v>
      </c>
      <c r="U167" s="70"/>
      <c r="V167" s="72"/>
      <c r="W167" s="72"/>
      <c r="X167" s="72"/>
    </row>
    <row r="168" spans="1:24" x14ac:dyDescent="0.3">
      <c r="A168" s="72"/>
      <c r="B168" s="73">
        <v>2</v>
      </c>
      <c r="C168" s="74"/>
      <c r="D168" s="56">
        <f t="shared" si="200"/>
        <v>0</v>
      </c>
      <c r="E168" s="56">
        <f t="shared" si="201"/>
        <v>0</v>
      </c>
      <c r="F168" s="75">
        <f t="shared" si="202"/>
        <v>0</v>
      </c>
      <c r="G168" s="76"/>
      <c r="H168" s="76"/>
      <c r="I168" s="77">
        <f t="shared" si="203"/>
        <v>0</v>
      </c>
      <c r="J168" s="16">
        <f t="shared" si="204"/>
        <v>0</v>
      </c>
      <c r="K168" s="77">
        <f t="shared" si="205"/>
        <v>0</v>
      </c>
      <c r="L168" s="77">
        <f t="shared" si="206"/>
        <v>0</v>
      </c>
      <c r="M168" s="73"/>
      <c r="N168" s="78">
        <f t="shared" si="207"/>
        <v>0</v>
      </c>
      <c r="O168" s="73"/>
      <c r="P168" s="73"/>
      <c r="Q168" s="73"/>
      <c r="R168" s="68">
        <f t="shared" si="208"/>
        <v>0</v>
      </c>
      <c r="S168" s="65"/>
      <c r="T168" s="69">
        <f t="shared" si="209"/>
        <v>0</v>
      </c>
      <c r="U168" s="70"/>
      <c r="V168" s="72"/>
      <c r="W168" s="72"/>
      <c r="X168" s="72"/>
    </row>
    <row r="169" spans="1:24" x14ac:dyDescent="0.3">
      <c r="A169" s="72"/>
      <c r="B169" s="73">
        <v>2</v>
      </c>
      <c r="C169" s="74"/>
      <c r="D169" s="56">
        <f t="shared" si="194"/>
        <v>0</v>
      </c>
      <c r="E169" s="56">
        <f t="shared" si="195"/>
        <v>0</v>
      </c>
      <c r="F169" s="75">
        <f t="shared" si="196"/>
        <v>0</v>
      </c>
      <c r="G169" s="76"/>
      <c r="H169" s="76"/>
      <c r="I169" s="77">
        <f t="shared" ref="I169" si="210">K169+R169</f>
        <v>0</v>
      </c>
      <c r="J169" s="16">
        <f t="shared" ref="J169" si="211">P169+T169</f>
        <v>0</v>
      </c>
      <c r="K169" s="77">
        <f t="shared" ref="K169" si="212">L169+Q169</f>
        <v>0</v>
      </c>
      <c r="L169" s="77">
        <f t="shared" ref="L169" si="213">M169+N169</f>
        <v>0</v>
      </c>
      <c r="M169" s="73"/>
      <c r="N169" s="78">
        <f t="shared" si="197"/>
        <v>0</v>
      </c>
      <c r="O169" s="73"/>
      <c r="P169" s="73"/>
      <c r="Q169" s="73"/>
      <c r="R169" s="68">
        <f t="shared" si="198"/>
        <v>0</v>
      </c>
      <c r="S169" s="65"/>
      <c r="T169" s="69">
        <f t="shared" si="199"/>
        <v>0</v>
      </c>
      <c r="U169" s="70"/>
      <c r="V169" s="72"/>
      <c r="W169" s="72"/>
      <c r="X169" s="72"/>
    </row>
    <row r="170" spans="1:24" x14ac:dyDescent="0.3">
      <c r="A170" s="79" t="s">
        <v>149</v>
      </c>
      <c r="B170" s="57">
        <v>2</v>
      </c>
      <c r="C170" s="12">
        <f>SUM(C160:C169)</f>
        <v>0</v>
      </c>
      <c r="D170" s="12">
        <f>SUM(D160:D169)</f>
        <v>0</v>
      </c>
      <c r="E170" s="12">
        <f>SUM(E160:E169)</f>
        <v>0</v>
      </c>
      <c r="F170" s="56" t="s">
        <v>14</v>
      </c>
      <c r="G170" s="57" t="s">
        <v>14</v>
      </c>
      <c r="H170" s="57" t="s">
        <v>14</v>
      </c>
      <c r="I170" s="12">
        <f>SUM(I160:I169)</f>
        <v>0</v>
      </c>
      <c r="J170" s="56" t="s">
        <v>14</v>
      </c>
      <c r="K170" s="12">
        <f>SUM(K160:K169)</f>
        <v>0</v>
      </c>
      <c r="L170" s="12">
        <f>SUM(L160:L169)</f>
        <v>0</v>
      </c>
      <c r="M170" s="12">
        <f>SUM(M160:M169)</f>
        <v>0</v>
      </c>
      <c r="N170" s="12">
        <f>SUM(N160:N169)</f>
        <v>0</v>
      </c>
      <c r="O170" s="12">
        <f>SUM(O160:O169)</f>
        <v>0</v>
      </c>
      <c r="P170" s="56" t="s">
        <v>14</v>
      </c>
      <c r="Q170" s="12">
        <f>SUM(Q160:Q169)</f>
        <v>0</v>
      </c>
      <c r="R170" s="12">
        <f>SUM(R160:R169)</f>
        <v>0</v>
      </c>
      <c r="S170" s="12">
        <f>SUM(S160:S169)</f>
        <v>0</v>
      </c>
      <c r="T170" s="56" t="s">
        <v>14</v>
      </c>
      <c r="U170" s="57" t="s">
        <v>14</v>
      </c>
      <c r="V170" s="57" t="s">
        <v>14</v>
      </c>
      <c r="W170" s="57" t="s">
        <v>14</v>
      </c>
      <c r="X170" s="57" t="s">
        <v>14</v>
      </c>
    </row>
    <row r="171" spans="1:24" x14ac:dyDescent="0.3">
      <c r="A171" s="79" t="s">
        <v>150</v>
      </c>
      <c r="B171" s="57">
        <v>2</v>
      </c>
      <c r="C171" s="56" t="s">
        <v>14</v>
      </c>
      <c r="D171" s="56" t="s">
        <v>14</v>
      </c>
      <c r="E171" s="56" t="s">
        <v>14</v>
      </c>
      <c r="F171" s="12">
        <f>SUM(F160:F169)</f>
        <v>0</v>
      </c>
      <c r="G171" s="57" t="s">
        <v>14</v>
      </c>
      <c r="H171" s="57" t="s">
        <v>14</v>
      </c>
      <c r="I171" s="57" t="s">
        <v>14</v>
      </c>
      <c r="J171" s="12">
        <f>SUM(J160:J169)</f>
        <v>0</v>
      </c>
      <c r="K171" s="57" t="s">
        <v>14</v>
      </c>
      <c r="L171" s="57" t="s">
        <v>14</v>
      </c>
      <c r="M171" s="57" t="s">
        <v>14</v>
      </c>
      <c r="N171" s="57" t="s">
        <v>14</v>
      </c>
      <c r="O171" s="57" t="s">
        <v>14</v>
      </c>
      <c r="P171" s="12">
        <f>SUM(P160:P169)</f>
        <v>0</v>
      </c>
      <c r="Q171" s="57" t="s">
        <v>14</v>
      </c>
      <c r="R171" s="57" t="s">
        <v>14</v>
      </c>
      <c r="S171" s="57" t="s">
        <v>14</v>
      </c>
      <c r="T171" s="12">
        <f>SUM(T160:T169)</f>
        <v>0</v>
      </c>
      <c r="U171" s="16" t="s">
        <v>14</v>
      </c>
      <c r="V171" s="57" t="s">
        <v>14</v>
      </c>
      <c r="W171" s="57" t="s">
        <v>14</v>
      </c>
      <c r="X171" s="57" t="s">
        <v>14</v>
      </c>
    </row>
    <row r="172" spans="1:24" x14ac:dyDescent="0.3">
      <c r="A172" s="79" t="s">
        <v>151</v>
      </c>
      <c r="B172" s="57">
        <v>2</v>
      </c>
      <c r="C172" s="12">
        <f>SUMIF(H160:H169,"f",C160:C169)</f>
        <v>0</v>
      </c>
      <c r="D172" s="12">
        <f>SUMIF(H160:H169,"f",D160:D169)</f>
        <v>0</v>
      </c>
      <c r="E172" s="12">
        <f>SUMIF(H160:H169,"f",E160:E169)</f>
        <v>0</v>
      </c>
      <c r="F172" s="56" t="s">
        <v>14</v>
      </c>
      <c r="G172" s="57" t="s">
        <v>14</v>
      </c>
      <c r="H172" s="57" t="s">
        <v>14</v>
      </c>
      <c r="I172" s="12">
        <f>SUMIF(H160:H169,"f",I160:I169)</f>
        <v>0</v>
      </c>
      <c r="J172" s="57" t="s">
        <v>14</v>
      </c>
      <c r="K172" s="12">
        <f>SUMIF(H160:H169,"f",K160:K169)</f>
        <v>0</v>
      </c>
      <c r="L172" s="12">
        <f>SUMIF(H160:H169,"f",L160:L169)</f>
        <v>0</v>
      </c>
      <c r="M172" s="12">
        <f>SUMIF(H160:H169,"f",M160:M169)</f>
        <v>0</v>
      </c>
      <c r="N172" s="12">
        <f>SUMIF(H160:H169,"f",N160:N169)</f>
        <v>0</v>
      </c>
      <c r="O172" s="12">
        <f>SUMIF(H160:H169,"f",O160:O169)</f>
        <v>0</v>
      </c>
      <c r="P172" s="57" t="s">
        <v>14</v>
      </c>
      <c r="Q172" s="12">
        <f>SUMIF(H160:H169,"f",Q160:Q169)</f>
        <v>0</v>
      </c>
      <c r="R172" s="12">
        <f>SUMIF(H160:H169,"f",R160:R169)</f>
        <v>0</v>
      </c>
      <c r="S172" s="12">
        <f>SUMIF(H160:H169,"f",S160:S169)</f>
        <v>0</v>
      </c>
      <c r="T172" s="57" t="s">
        <v>14</v>
      </c>
      <c r="U172" s="57" t="s">
        <v>14</v>
      </c>
      <c r="V172" s="57" t="s">
        <v>14</v>
      </c>
      <c r="W172" s="57" t="s">
        <v>14</v>
      </c>
      <c r="X172" s="57" t="s">
        <v>14</v>
      </c>
    </row>
    <row r="173" spans="1:24" x14ac:dyDescent="0.3">
      <c r="A173" s="183" t="s">
        <v>33</v>
      </c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1:24" x14ac:dyDescent="0.3">
      <c r="A174" s="72"/>
      <c r="B174" s="73">
        <v>2</v>
      </c>
      <c r="C174" s="74"/>
      <c r="D174" s="56">
        <f t="shared" ref="D174:D183" si="214">IF(C174&gt;0,K174/(I174/C174),0)</f>
        <v>0</v>
      </c>
      <c r="E174" s="56">
        <f t="shared" ref="E174:E183" si="215">IF(C174&gt;0,R174/(I174/C174),0)</f>
        <v>0</v>
      </c>
      <c r="F174" s="75">
        <f t="shared" ref="F174:F183" si="216">IF(U174&gt;0,FLOOR((P174+T174)/U174,0.1),0)</f>
        <v>0</v>
      </c>
      <c r="G174" s="76"/>
      <c r="H174" s="76"/>
      <c r="I174" s="77">
        <f>K174+R174</f>
        <v>0</v>
      </c>
      <c r="J174" s="16">
        <f>P174+T174</f>
        <v>0</v>
      </c>
      <c r="K174" s="77">
        <f>L174+Q174</f>
        <v>0</v>
      </c>
      <c r="L174" s="77">
        <f>M174+N174</f>
        <v>0</v>
      </c>
      <c r="M174" s="73"/>
      <c r="N174" s="78">
        <f t="shared" ref="N174:N183" si="217">O174+P174</f>
        <v>0</v>
      </c>
      <c r="O174" s="73"/>
      <c r="P174" s="73"/>
      <c r="Q174" s="73"/>
      <c r="R174" s="68">
        <f t="shared" ref="R174:R183" si="218">(C174*U174)-K174</f>
        <v>0</v>
      </c>
      <c r="S174" s="65"/>
      <c r="T174" s="69">
        <f t="shared" ref="T174:T183" si="219">R174-S174</f>
        <v>0</v>
      </c>
      <c r="U174" s="70"/>
      <c r="V174" s="72"/>
      <c r="W174" s="72"/>
      <c r="X174" s="72"/>
    </row>
    <row r="175" spans="1:24" x14ac:dyDescent="0.3">
      <c r="A175" s="72"/>
      <c r="B175" s="73">
        <v>2</v>
      </c>
      <c r="C175" s="74"/>
      <c r="D175" s="56">
        <f t="shared" ref="D175:D182" si="220">IF(C175&gt;0,K175/(I175/C175),0)</f>
        <v>0</v>
      </c>
      <c r="E175" s="56">
        <f t="shared" ref="E175:E182" si="221">IF(C175&gt;0,R175/(I175/C175),0)</f>
        <v>0</v>
      </c>
      <c r="F175" s="75">
        <f t="shared" ref="F175:F182" si="222">IF(U175&gt;0,FLOOR((P175+T175)/U175,0.1),0)</f>
        <v>0</v>
      </c>
      <c r="G175" s="76"/>
      <c r="H175" s="76"/>
      <c r="I175" s="77">
        <f t="shared" ref="I175:I182" si="223">K175+R175</f>
        <v>0</v>
      </c>
      <c r="J175" s="16">
        <f t="shared" ref="J175:J182" si="224">P175+T175</f>
        <v>0</v>
      </c>
      <c r="K175" s="77">
        <f t="shared" ref="K175:K182" si="225">L175+Q175</f>
        <v>0</v>
      </c>
      <c r="L175" s="77">
        <f t="shared" ref="L175:L182" si="226">M175+N175</f>
        <v>0</v>
      </c>
      <c r="M175" s="73"/>
      <c r="N175" s="78">
        <f t="shared" ref="N175:N182" si="227">O175+P175</f>
        <v>0</v>
      </c>
      <c r="O175" s="73"/>
      <c r="P175" s="73"/>
      <c r="Q175" s="73"/>
      <c r="R175" s="68">
        <f t="shared" ref="R175:R182" si="228">(C175*U175)-K175</f>
        <v>0</v>
      </c>
      <c r="S175" s="65"/>
      <c r="T175" s="69">
        <f t="shared" ref="T175:T182" si="229">R175-S175</f>
        <v>0</v>
      </c>
      <c r="U175" s="70"/>
      <c r="V175" s="72"/>
      <c r="W175" s="72"/>
      <c r="X175" s="72"/>
    </row>
    <row r="176" spans="1:24" x14ac:dyDescent="0.3">
      <c r="A176" s="72"/>
      <c r="B176" s="73">
        <v>2</v>
      </c>
      <c r="C176" s="74"/>
      <c r="D176" s="56">
        <f t="shared" si="220"/>
        <v>0</v>
      </c>
      <c r="E176" s="56">
        <f t="shared" si="221"/>
        <v>0</v>
      </c>
      <c r="F176" s="75">
        <f t="shared" si="222"/>
        <v>0</v>
      </c>
      <c r="G176" s="76"/>
      <c r="H176" s="76"/>
      <c r="I176" s="77">
        <f t="shared" si="223"/>
        <v>0</v>
      </c>
      <c r="J176" s="16">
        <f t="shared" si="224"/>
        <v>0</v>
      </c>
      <c r="K176" s="77">
        <f t="shared" si="225"/>
        <v>0</v>
      </c>
      <c r="L176" s="77">
        <f t="shared" si="226"/>
        <v>0</v>
      </c>
      <c r="M176" s="73"/>
      <c r="N176" s="78">
        <f t="shared" si="227"/>
        <v>0</v>
      </c>
      <c r="O176" s="73"/>
      <c r="P176" s="73"/>
      <c r="Q176" s="73"/>
      <c r="R176" s="68">
        <f t="shared" si="228"/>
        <v>0</v>
      </c>
      <c r="S176" s="65"/>
      <c r="T176" s="69">
        <f t="shared" si="229"/>
        <v>0</v>
      </c>
      <c r="U176" s="70"/>
      <c r="V176" s="72"/>
      <c r="W176" s="72"/>
      <c r="X176" s="72"/>
    </row>
    <row r="177" spans="1:24" x14ac:dyDescent="0.3">
      <c r="A177" s="72"/>
      <c r="B177" s="73">
        <v>2</v>
      </c>
      <c r="C177" s="74"/>
      <c r="D177" s="56">
        <f t="shared" si="220"/>
        <v>0</v>
      </c>
      <c r="E177" s="56">
        <f t="shared" si="221"/>
        <v>0</v>
      </c>
      <c r="F177" s="75">
        <f t="shared" si="222"/>
        <v>0</v>
      </c>
      <c r="G177" s="76"/>
      <c r="H177" s="76"/>
      <c r="I177" s="77">
        <f t="shared" si="223"/>
        <v>0</v>
      </c>
      <c r="J177" s="16">
        <f t="shared" si="224"/>
        <v>0</v>
      </c>
      <c r="K177" s="77">
        <f t="shared" si="225"/>
        <v>0</v>
      </c>
      <c r="L177" s="77">
        <f t="shared" si="226"/>
        <v>0</v>
      </c>
      <c r="M177" s="73"/>
      <c r="N177" s="78">
        <f t="shared" si="227"/>
        <v>0</v>
      </c>
      <c r="O177" s="73"/>
      <c r="P177" s="73"/>
      <c r="Q177" s="73"/>
      <c r="R177" s="68">
        <f t="shared" si="228"/>
        <v>0</v>
      </c>
      <c r="S177" s="65"/>
      <c r="T177" s="69">
        <f t="shared" si="229"/>
        <v>0</v>
      </c>
      <c r="U177" s="70"/>
      <c r="V177" s="72"/>
      <c r="W177" s="72"/>
      <c r="X177" s="72"/>
    </row>
    <row r="178" spans="1:24" x14ac:dyDescent="0.3">
      <c r="A178" s="72"/>
      <c r="B178" s="73">
        <v>2</v>
      </c>
      <c r="C178" s="74"/>
      <c r="D178" s="56">
        <f t="shared" si="220"/>
        <v>0</v>
      </c>
      <c r="E178" s="56">
        <f t="shared" si="221"/>
        <v>0</v>
      </c>
      <c r="F178" s="75">
        <f t="shared" si="222"/>
        <v>0</v>
      </c>
      <c r="G178" s="76"/>
      <c r="H178" s="76"/>
      <c r="I178" s="77">
        <f t="shared" si="223"/>
        <v>0</v>
      </c>
      <c r="J178" s="16">
        <f t="shared" si="224"/>
        <v>0</v>
      </c>
      <c r="K178" s="77">
        <f t="shared" si="225"/>
        <v>0</v>
      </c>
      <c r="L178" s="77">
        <f t="shared" si="226"/>
        <v>0</v>
      </c>
      <c r="M178" s="73"/>
      <c r="N178" s="78">
        <f t="shared" si="227"/>
        <v>0</v>
      </c>
      <c r="O178" s="73"/>
      <c r="P178" s="73"/>
      <c r="Q178" s="73"/>
      <c r="R178" s="68">
        <f t="shared" si="228"/>
        <v>0</v>
      </c>
      <c r="S178" s="65"/>
      <c r="T178" s="69">
        <f t="shared" si="229"/>
        <v>0</v>
      </c>
      <c r="U178" s="70"/>
      <c r="V178" s="72"/>
      <c r="W178" s="72"/>
      <c r="X178" s="72"/>
    </row>
    <row r="179" spans="1:24" x14ac:dyDescent="0.3">
      <c r="A179" s="72"/>
      <c r="B179" s="73">
        <v>2</v>
      </c>
      <c r="C179" s="74"/>
      <c r="D179" s="56">
        <f t="shared" si="220"/>
        <v>0</v>
      </c>
      <c r="E179" s="56">
        <f t="shared" si="221"/>
        <v>0</v>
      </c>
      <c r="F179" s="75">
        <f t="shared" si="222"/>
        <v>0</v>
      </c>
      <c r="G179" s="76"/>
      <c r="H179" s="76"/>
      <c r="I179" s="77">
        <f t="shared" si="223"/>
        <v>0</v>
      </c>
      <c r="J179" s="16">
        <f t="shared" si="224"/>
        <v>0</v>
      </c>
      <c r="K179" s="77">
        <f t="shared" si="225"/>
        <v>0</v>
      </c>
      <c r="L179" s="77">
        <f t="shared" si="226"/>
        <v>0</v>
      </c>
      <c r="M179" s="73"/>
      <c r="N179" s="78">
        <f t="shared" si="227"/>
        <v>0</v>
      </c>
      <c r="O179" s="73"/>
      <c r="P179" s="73"/>
      <c r="Q179" s="73"/>
      <c r="R179" s="68">
        <f t="shared" si="228"/>
        <v>0</v>
      </c>
      <c r="S179" s="65"/>
      <c r="T179" s="69">
        <f t="shared" si="229"/>
        <v>0</v>
      </c>
      <c r="U179" s="70"/>
      <c r="V179" s="72"/>
      <c r="W179" s="72"/>
      <c r="X179" s="72"/>
    </row>
    <row r="180" spans="1:24" x14ac:dyDescent="0.3">
      <c r="A180" s="72"/>
      <c r="B180" s="73">
        <v>2</v>
      </c>
      <c r="C180" s="74"/>
      <c r="D180" s="56">
        <f t="shared" si="220"/>
        <v>0</v>
      </c>
      <c r="E180" s="56">
        <f t="shared" si="221"/>
        <v>0</v>
      </c>
      <c r="F180" s="75">
        <f t="shared" si="222"/>
        <v>0</v>
      </c>
      <c r="G180" s="76"/>
      <c r="H180" s="76"/>
      <c r="I180" s="77">
        <f t="shared" si="223"/>
        <v>0</v>
      </c>
      <c r="J180" s="16">
        <f t="shared" si="224"/>
        <v>0</v>
      </c>
      <c r="K180" s="77">
        <f t="shared" si="225"/>
        <v>0</v>
      </c>
      <c r="L180" s="77">
        <f t="shared" si="226"/>
        <v>0</v>
      </c>
      <c r="M180" s="73"/>
      <c r="N180" s="78">
        <f t="shared" si="227"/>
        <v>0</v>
      </c>
      <c r="O180" s="73"/>
      <c r="P180" s="73"/>
      <c r="Q180" s="73"/>
      <c r="R180" s="68">
        <f t="shared" si="228"/>
        <v>0</v>
      </c>
      <c r="S180" s="65"/>
      <c r="T180" s="69">
        <f t="shared" si="229"/>
        <v>0</v>
      </c>
      <c r="U180" s="70"/>
      <c r="V180" s="72"/>
      <c r="W180" s="72"/>
      <c r="X180" s="72"/>
    </row>
    <row r="181" spans="1:24" x14ac:dyDescent="0.3">
      <c r="A181" s="72"/>
      <c r="B181" s="73">
        <v>2</v>
      </c>
      <c r="C181" s="74"/>
      <c r="D181" s="56">
        <f t="shared" si="220"/>
        <v>0</v>
      </c>
      <c r="E181" s="56">
        <f t="shared" si="221"/>
        <v>0</v>
      </c>
      <c r="F181" s="75">
        <f t="shared" si="222"/>
        <v>0</v>
      </c>
      <c r="G181" s="76"/>
      <c r="H181" s="76"/>
      <c r="I181" s="77">
        <f t="shared" si="223"/>
        <v>0</v>
      </c>
      <c r="J181" s="16">
        <f t="shared" si="224"/>
        <v>0</v>
      </c>
      <c r="K181" s="77">
        <f t="shared" si="225"/>
        <v>0</v>
      </c>
      <c r="L181" s="77">
        <f t="shared" si="226"/>
        <v>0</v>
      </c>
      <c r="M181" s="73"/>
      <c r="N181" s="78">
        <f t="shared" si="227"/>
        <v>0</v>
      </c>
      <c r="O181" s="73"/>
      <c r="P181" s="73"/>
      <c r="Q181" s="73"/>
      <c r="R181" s="68">
        <f t="shared" si="228"/>
        <v>0</v>
      </c>
      <c r="S181" s="65"/>
      <c r="T181" s="69">
        <f t="shared" si="229"/>
        <v>0</v>
      </c>
      <c r="U181" s="70"/>
      <c r="V181" s="72"/>
      <c r="W181" s="72"/>
      <c r="X181" s="72"/>
    </row>
    <row r="182" spans="1:24" x14ac:dyDescent="0.3">
      <c r="A182" s="72"/>
      <c r="B182" s="73">
        <v>2</v>
      </c>
      <c r="C182" s="74"/>
      <c r="D182" s="56">
        <f t="shared" si="220"/>
        <v>0</v>
      </c>
      <c r="E182" s="56">
        <f t="shared" si="221"/>
        <v>0</v>
      </c>
      <c r="F182" s="75">
        <f t="shared" si="222"/>
        <v>0</v>
      </c>
      <c r="G182" s="76"/>
      <c r="H182" s="76"/>
      <c r="I182" s="77">
        <f t="shared" si="223"/>
        <v>0</v>
      </c>
      <c r="J182" s="16">
        <f t="shared" si="224"/>
        <v>0</v>
      </c>
      <c r="K182" s="77">
        <f t="shared" si="225"/>
        <v>0</v>
      </c>
      <c r="L182" s="77">
        <f t="shared" si="226"/>
        <v>0</v>
      </c>
      <c r="M182" s="73"/>
      <c r="N182" s="78">
        <f t="shared" si="227"/>
        <v>0</v>
      </c>
      <c r="O182" s="73"/>
      <c r="P182" s="73"/>
      <c r="Q182" s="73"/>
      <c r="R182" s="68">
        <f t="shared" si="228"/>
        <v>0</v>
      </c>
      <c r="S182" s="65"/>
      <c r="T182" s="69">
        <f t="shared" si="229"/>
        <v>0</v>
      </c>
      <c r="U182" s="70"/>
      <c r="V182" s="72"/>
      <c r="W182" s="72"/>
      <c r="X182" s="72"/>
    </row>
    <row r="183" spans="1:24" x14ac:dyDescent="0.3">
      <c r="A183" s="72"/>
      <c r="B183" s="73">
        <v>2</v>
      </c>
      <c r="C183" s="74"/>
      <c r="D183" s="56">
        <f t="shared" si="214"/>
        <v>0</v>
      </c>
      <c r="E183" s="56">
        <f t="shared" si="215"/>
        <v>0</v>
      </c>
      <c r="F183" s="75">
        <f t="shared" si="216"/>
        <v>0</v>
      </c>
      <c r="G183" s="76"/>
      <c r="H183" s="76"/>
      <c r="I183" s="77">
        <f t="shared" ref="I183" si="230">K183+R183</f>
        <v>0</v>
      </c>
      <c r="J183" s="16">
        <f t="shared" ref="J183" si="231">P183+T183</f>
        <v>0</v>
      </c>
      <c r="K183" s="77">
        <f t="shared" ref="K183" si="232">L183+Q183</f>
        <v>0</v>
      </c>
      <c r="L183" s="77">
        <f t="shared" ref="L183" si="233">M183+N183</f>
        <v>0</v>
      </c>
      <c r="M183" s="73"/>
      <c r="N183" s="78">
        <f t="shared" si="217"/>
        <v>0</v>
      </c>
      <c r="O183" s="73"/>
      <c r="P183" s="73"/>
      <c r="Q183" s="73"/>
      <c r="R183" s="68">
        <f t="shared" si="218"/>
        <v>0</v>
      </c>
      <c r="S183" s="65"/>
      <c r="T183" s="69">
        <f t="shared" si="219"/>
        <v>0</v>
      </c>
      <c r="U183" s="70"/>
      <c r="V183" s="72"/>
      <c r="W183" s="72"/>
      <c r="X183" s="72"/>
    </row>
    <row r="184" spans="1:24" x14ac:dyDescent="0.3">
      <c r="A184" s="79" t="s">
        <v>149</v>
      </c>
      <c r="B184" s="57">
        <v>2</v>
      </c>
      <c r="C184" s="12">
        <f>SUM(C174:C183)</f>
        <v>0</v>
      </c>
      <c r="D184" s="12">
        <f>SUM(D174:D183)</f>
        <v>0</v>
      </c>
      <c r="E184" s="12">
        <f>SUM(E174:E183)</f>
        <v>0</v>
      </c>
      <c r="F184" s="56" t="s">
        <v>14</v>
      </c>
      <c r="G184" s="57" t="s">
        <v>14</v>
      </c>
      <c r="H184" s="57" t="s">
        <v>14</v>
      </c>
      <c r="I184" s="12">
        <f>SUM(I174:I183)</f>
        <v>0</v>
      </c>
      <c r="J184" s="56" t="s">
        <v>14</v>
      </c>
      <c r="K184" s="12">
        <f>SUM(K174:K183)</f>
        <v>0</v>
      </c>
      <c r="L184" s="12">
        <f>SUM(L174:L183)</f>
        <v>0</v>
      </c>
      <c r="M184" s="12">
        <f>SUM(M174:M183)</f>
        <v>0</v>
      </c>
      <c r="N184" s="12">
        <f>SUM(N174:N183)</f>
        <v>0</v>
      </c>
      <c r="O184" s="12">
        <f>SUM(O174:O183)</f>
        <v>0</v>
      </c>
      <c r="P184" s="56" t="s">
        <v>14</v>
      </c>
      <c r="Q184" s="12">
        <f>SUM(Q174:Q183)</f>
        <v>0</v>
      </c>
      <c r="R184" s="12">
        <f>SUM(R174:R183)</f>
        <v>0</v>
      </c>
      <c r="S184" s="12">
        <f>SUM(S174:S183)</f>
        <v>0</v>
      </c>
      <c r="T184" s="56" t="s">
        <v>14</v>
      </c>
      <c r="U184" s="57" t="s">
        <v>14</v>
      </c>
      <c r="V184" s="57" t="s">
        <v>14</v>
      </c>
      <c r="W184" s="57" t="s">
        <v>14</v>
      </c>
      <c r="X184" s="57" t="s">
        <v>14</v>
      </c>
    </row>
    <row r="185" spans="1:24" x14ac:dyDescent="0.3">
      <c r="A185" s="79" t="s">
        <v>150</v>
      </c>
      <c r="B185" s="57">
        <v>2</v>
      </c>
      <c r="C185" s="56" t="s">
        <v>14</v>
      </c>
      <c r="D185" s="56" t="s">
        <v>14</v>
      </c>
      <c r="E185" s="56" t="s">
        <v>14</v>
      </c>
      <c r="F185" s="12">
        <f>SUM(F174:F183)</f>
        <v>0</v>
      </c>
      <c r="G185" s="57" t="s">
        <v>14</v>
      </c>
      <c r="H185" s="57" t="s">
        <v>14</v>
      </c>
      <c r="I185" s="57" t="s">
        <v>14</v>
      </c>
      <c r="J185" s="12">
        <f>SUM(J174:J183)</f>
        <v>0</v>
      </c>
      <c r="K185" s="57" t="s">
        <v>14</v>
      </c>
      <c r="L185" s="57" t="s">
        <v>14</v>
      </c>
      <c r="M185" s="57" t="s">
        <v>14</v>
      </c>
      <c r="N185" s="57" t="s">
        <v>14</v>
      </c>
      <c r="O185" s="57" t="s">
        <v>14</v>
      </c>
      <c r="P185" s="12">
        <f>SUM(P174:P183)</f>
        <v>0</v>
      </c>
      <c r="Q185" s="57" t="s">
        <v>14</v>
      </c>
      <c r="R185" s="57" t="s">
        <v>14</v>
      </c>
      <c r="S185" s="57" t="s">
        <v>14</v>
      </c>
      <c r="T185" s="12">
        <f>SUM(T174:T183)</f>
        <v>0</v>
      </c>
      <c r="U185" s="16" t="s">
        <v>14</v>
      </c>
      <c r="V185" s="57" t="s">
        <v>14</v>
      </c>
      <c r="W185" s="57" t="s">
        <v>14</v>
      </c>
      <c r="X185" s="57" t="s">
        <v>14</v>
      </c>
    </row>
    <row r="186" spans="1:24" x14ac:dyDescent="0.3">
      <c r="A186" s="79" t="s">
        <v>151</v>
      </c>
      <c r="B186" s="57">
        <v>2</v>
      </c>
      <c r="C186" s="12">
        <f>SUMIF(H174:H183,"f",C174:C183)</f>
        <v>0</v>
      </c>
      <c r="D186" s="12">
        <f>SUMIF(H174:H183,"f",D174:D183)</f>
        <v>0</v>
      </c>
      <c r="E186" s="12">
        <f>SUMIF(H174:H183,"f",E174:E183)</f>
        <v>0</v>
      </c>
      <c r="F186" s="56" t="s">
        <v>14</v>
      </c>
      <c r="G186" s="57" t="s">
        <v>14</v>
      </c>
      <c r="H186" s="57" t="s">
        <v>14</v>
      </c>
      <c r="I186" s="12">
        <f>SUMIF(H174:H183,"f",I174:I183)</f>
        <v>0</v>
      </c>
      <c r="J186" s="57" t="s">
        <v>14</v>
      </c>
      <c r="K186" s="12">
        <f>SUMIF(H174:H183,"f",K174:K183)</f>
        <v>0</v>
      </c>
      <c r="L186" s="12">
        <f>SUMIF(H174:H183,"f",L174:L183)</f>
        <v>0</v>
      </c>
      <c r="M186" s="12">
        <f>SUMIF(H174:H183,"f",M174:M183)</f>
        <v>0</v>
      </c>
      <c r="N186" s="12">
        <f>SUMIF(H174:H183,"f",N174:N183)</f>
        <v>0</v>
      </c>
      <c r="O186" s="12">
        <f>SUMIF(H174:H183,"f",O174:O183)</f>
        <v>0</v>
      </c>
      <c r="P186" s="57" t="s">
        <v>14</v>
      </c>
      <c r="Q186" s="12">
        <f>SUMIF(H174:H183,"f",Q174:Q183)</f>
        <v>0</v>
      </c>
      <c r="R186" s="12">
        <f>SUMIF(H174:H183,"f",R174:R183)</f>
        <v>0</v>
      </c>
      <c r="S186" s="12">
        <f>SUMIF(H174:H183,"f",S174:S183)</f>
        <v>0</v>
      </c>
      <c r="T186" s="57" t="s">
        <v>14</v>
      </c>
      <c r="U186" s="57" t="s">
        <v>14</v>
      </c>
      <c r="V186" s="57" t="s">
        <v>14</v>
      </c>
      <c r="W186" s="57" t="s">
        <v>14</v>
      </c>
      <c r="X186" s="57" t="s">
        <v>14</v>
      </c>
    </row>
    <row r="187" spans="1:24" x14ac:dyDescent="0.3">
      <c r="A187" s="183" t="s">
        <v>31</v>
      </c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1:24" x14ac:dyDescent="0.3">
      <c r="A188" s="72"/>
      <c r="B188" s="73">
        <v>2</v>
      </c>
      <c r="C188" s="84"/>
      <c r="D188" s="56">
        <f t="shared" ref="D188:D197" si="234">IF(C188&gt;0,K188/(I188/C188),0)</f>
        <v>0</v>
      </c>
      <c r="E188" s="56">
        <f t="shared" ref="E188:E197" si="235">IF(C188&gt;0,R188/(I188/C188),0)</f>
        <v>0</v>
      </c>
      <c r="F188" s="75">
        <f t="shared" ref="F188:F197" si="236">IF(U188&gt;0,FLOOR((P188+T188)/U188,0.1),0)</f>
        <v>0</v>
      </c>
      <c r="G188" s="76"/>
      <c r="H188" s="76"/>
      <c r="I188" s="77">
        <f>K188+R188</f>
        <v>0</v>
      </c>
      <c r="J188" s="16">
        <f>P188+T188</f>
        <v>0</v>
      </c>
      <c r="K188" s="77">
        <f>L188+Q188</f>
        <v>0</v>
      </c>
      <c r="L188" s="77">
        <f>M188+N188</f>
        <v>0</v>
      </c>
      <c r="M188" s="73"/>
      <c r="N188" s="78">
        <f t="shared" ref="N188:N197" si="237">O188+P188</f>
        <v>0</v>
      </c>
      <c r="O188" s="73"/>
      <c r="P188" s="73"/>
      <c r="Q188" s="73"/>
      <c r="R188" s="68">
        <f t="shared" ref="R188:R197" si="238">(C188*U188)-K188</f>
        <v>0</v>
      </c>
      <c r="S188" s="65"/>
      <c r="T188" s="69">
        <f t="shared" ref="T188:T197" si="239">R188-S188</f>
        <v>0</v>
      </c>
      <c r="U188" s="70"/>
      <c r="V188" s="72"/>
      <c r="W188" s="72"/>
      <c r="X188" s="72"/>
    </row>
    <row r="189" spans="1:24" x14ac:dyDescent="0.3">
      <c r="A189" s="72"/>
      <c r="B189" s="73">
        <v>2</v>
      </c>
      <c r="C189" s="85"/>
      <c r="D189" s="56">
        <f t="shared" si="234"/>
        <v>0</v>
      </c>
      <c r="E189" s="56">
        <f t="shared" si="235"/>
        <v>0</v>
      </c>
      <c r="F189" s="75">
        <f t="shared" si="236"/>
        <v>0</v>
      </c>
      <c r="G189" s="76"/>
      <c r="H189" s="76"/>
      <c r="I189" s="77">
        <f t="shared" ref="I189:I197" si="240">K189+R189</f>
        <v>0</v>
      </c>
      <c r="J189" s="16">
        <f t="shared" ref="J189:J197" si="241">P189+T189</f>
        <v>0</v>
      </c>
      <c r="K189" s="77">
        <f t="shared" ref="K189:K197" si="242">L189+Q189</f>
        <v>0</v>
      </c>
      <c r="L189" s="77">
        <f t="shared" ref="L189:L197" si="243">M189+N189</f>
        <v>0</v>
      </c>
      <c r="M189" s="73"/>
      <c r="N189" s="78">
        <f t="shared" si="237"/>
        <v>0</v>
      </c>
      <c r="O189" s="73"/>
      <c r="P189" s="73"/>
      <c r="Q189" s="73"/>
      <c r="R189" s="68">
        <f t="shared" si="238"/>
        <v>0</v>
      </c>
      <c r="S189" s="65"/>
      <c r="T189" s="69">
        <f t="shared" si="239"/>
        <v>0</v>
      </c>
      <c r="U189" s="70"/>
      <c r="V189" s="72"/>
      <c r="W189" s="72"/>
      <c r="X189" s="72"/>
    </row>
    <row r="190" spans="1:24" x14ac:dyDescent="0.3">
      <c r="A190" s="72"/>
      <c r="B190" s="73">
        <v>2</v>
      </c>
      <c r="C190" s="74"/>
      <c r="D190" s="56">
        <f t="shared" si="234"/>
        <v>0</v>
      </c>
      <c r="E190" s="56">
        <f t="shared" si="235"/>
        <v>0</v>
      </c>
      <c r="F190" s="75">
        <f t="shared" si="236"/>
        <v>0</v>
      </c>
      <c r="G190" s="76"/>
      <c r="H190" s="76"/>
      <c r="I190" s="77">
        <f t="shared" si="240"/>
        <v>0</v>
      </c>
      <c r="J190" s="16">
        <f t="shared" si="241"/>
        <v>0</v>
      </c>
      <c r="K190" s="77">
        <f t="shared" si="242"/>
        <v>0</v>
      </c>
      <c r="L190" s="77">
        <f t="shared" si="243"/>
        <v>0</v>
      </c>
      <c r="M190" s="73"/>
      <c r="N190" s="78">
        <f t="shared" si="237"/>
        <v>0</v>
      </c>
      <c r="O190" s="73"/>
      <c r="P190" s="73"/>
      <c r="Q190" s="73"/>
      <c r="R190" s="68">
        <f t="shared" si="238"/>
        <v>0</v>
      </c>
      <c r="S190" s="65"/>
      <c r="T190" s="69">
        <f t="shared" si="239"/>
        <v>0</v>
      </c>
      <c r="U190" s="70"/>
      <c r="V190" s="72"/>
      <c r="W190" s="72"/>
      <c r="X190" s="72"/>
    </row>
    <row r="191" spans="1:24" x14ac:dyDescent="0.3">
      <c r="A191" s="72"/>
      <c r="B191" s="73">
        <v>2</v>
      </c>
      <c r="C191" s="74"/>
      <c r="D191" s="56">
        <f t="shared" si="234"/>
        <v>0</v>
      </c>
      <c r="E191" s="56">
        <f t="shared" si="235"/>
        <v>0</v>
      </c>
      <c r="F191" s="75">
        <f t="shared" si="236"/>
        <v>0</v>
      </c>
      <c r="G191" s="76"/>
      <c r="H191" s="76"/>
      <c r="I191" s="77">
        <f t="shared" si="240"/>
        <v>0</v>
      </c>
      <c r="J191" s="16">
        <f t="shared" si="241"/>
        <v>0</v>
      </c>
      <c r="K191" s="77">
        <f t="shared" si="242"/>
        <v>0</v>
      </c>
      <c r="L191" s="77">
        <f t="shared" si="243"/>
        <v>0</v>
      </c>
      <c r="M191" s="73"/>
      <c r="N191" s="78">
        <f t="shared" si="237"/>
        <v>0</v>
      </c>
      <c r="O191" s="73"/>
      <c r="P191" s="73"/>
      <c r="Q191" s="73"/>
      <c r="R191" s="68">
        <f t="shared" si="238"/>
        <v>0</v>
      </c>
      <c r="S191" s="65"/>
      <c r="T191" s="69">
        <f t="shared" si="239"/>
        <v>0</v>
      </c>
      <c r="U191" s="70"/>
      <c r="V191" s="72"/>
      <c r="W191" s="72"/>
      <c r="X191" s="72"/>
    </row>
    <row r="192" spans="1:24" x14ac:dyDescent="0.3">
      <c r="A192" s="72"/>
      <c r="B192" s="73">
        <v>2</v>
      </c>
      <c r="C192" s="74"/>
      <c r="D192" s="56">
        <f t="shared" ref="D192:D194" si="244">IF(C192&gt;0,K192/(I192/C192),0)</f>
        <v>0</v>
      </c>
      <c r="E192" s="56">
        <f t="shared" ref="E192:E194" si="245">IF(C192&gt;0,R192/(I192/C192),0)</f>
        <v>0</v>
      </c>
      <c r="F192" s="75">
        <f t="shared" ref="F192:F194" si="246">IF(U192&gt;0,FLOOR((P192+T192)/U192,0.1),0)</f>
        <v>0</v>
      </c>
      <c r="G192" s="76"/>
      <c r="H192" s="76"/>
      <c r="I192" s="77">
        <f t="shared" ref="I192:I194" si="247">K192+R192</f>
        <v>0</v>
      </c>
      <c r="J192" s="16">
        <f t="shared" ref="J192:J194" si="248">P192+T192</f>
        <v>0</v>
      </c>
      <c r="K192" s="77">
        <f t="shared" ref="K192:K194" si="249">L192+Q192</f>
        <v>0</v>
      </c>
      <c r="L192" s="77">
        <f t="shared" ref="L192:L194" si="250">M192+N192</f>
        <v>0</v>
      </c>
      <c r="M192" s="73"/>
      <c r="N192" s="78">
        <f t="shared" ref="N192:N194" si="251">O192+P192</f>
        <v>0</v>
      </c>
      <c r="O192" s="73"/>
      <c r="P192" s="73"/>
      <c r="Q192" s="73"/>
      <c r="R192" s="68">
        <f t="shared" ref="R192:R194" si="252">(C192*U192)-K192</f>
        <v>0</v>
      </c>
      <c r="S192" s="65"/>
      <c r="T192" s="69">
        <f t="shared" ref="T192:T194" si="253">R192-S192</f>
        <v>0</v>
      </c>
      <c r="U192" s="70"/>
      <c r="V192" s="72"/>
      <c r="W192" s="72"/>
      <c r="X192" s="72"/>
    </row>
    <row r="193" spans="1:24" x14ac:dyDescent="0.3">
      <c r="A193" s="72"/>
      <c r="B193" s="73">
        <v>2</v>
      </c>
      <c r="C193" s="74"/>
      <c r="D193" s="56">
        <f t="shared" si="244"/>
        <v>0</v>
      </c>
      <c r="E193" s="56">
        <f t="shared" si="245"/>
        <v>0</v>
      </c>
      <c r="F193" s="75">
        <f t="shared" si="246"/>
        <v>0</v>
      </c>
      <c r="G193" s="76"/>
      <c r="H193" s="76"/>
      <c r="I193" s="77">
        <f t="shared" si="247"/>
        <v>0</v>
      </c>
      <c r="J193" s="16">
        <f t="shared" si="248"/>
        <v>0</v>
      </c>
      <c r="K193" s="77">
        <f t="shared" si="249"/>
        <v>0</v>
      </c>
      <c r="L193" s="77">
        <f t="shared" si="250"/>
        <v>0</v>
      </c>
      <c r="M193" s="73"/>
      <c r="N193" s="78">
        <f t="shared" si="251"/>
        <v>0</v>
      </c>
      <c r="O193" s="73"/>
      <c r="P193" s="73"/>
      <c r="Q193" s="73"/>
      <c r="R193" s="68">
        <f t="shared" si="252"/>
        <v>0</v>
      </c>
      <c r="S193" s="65"/>
      <c r="T193" s="69">
        <f t="shared" si="253"/>
        <v>0</v>
      </c>
      <c r="U193" s="70"/>
      <c r="V193" s="72"/>
      <c r="W193" s="72"/>
      <c r="X193" s="72"/>
    </row>
    <row r="194" spans="1:24" x14ac:dyDescent="0.3">
      <c r="A194" s="72"/>
      <c r="B194" s="73">
        <v>2</v>
      </c>
      <c r="C194" s="74"/>
      <c r="D194" s="56">
        <f t="shared" si="244"/>
        <v>0</v>
      </c>
      <c r="E194" s="56">
        <f t="shared" si="245"/>
        <v>0</v>
      </c>
      <c r="F194" s="75">
        <f t="shared" si="246"/>
        <v>0</v>
      </c>
      <c r="G194" s="76"/>
      <c r="H194" s="76"/>
      <c r="I194" s="77">
        <f t="shared" si="247"/>
        <v>0</v>
      </c>
      <c r="J194" s="16">
        <f t="shared" si="248"/>
        <v>0</v>
      </c>
      <c r="K194" s="77">
        <f t="shared" si="249"/>
        <v>0</v>
      </c>
      <c r="L194" s="77">
        <f t="shared" si="250"/>
        <v>0</v>
      </c>
      <c r="M194" s="73"/>
      <c r="N194" s="78">
        <f t="shared" si="251"/>
        <v>0</v>
      </c>
      <c r="O194" s="73"/>
      <c r="P194" s="73"/>
      <c r="Q194" s="73"/>
      <c r="R194" s="68">
        <f t="shared" si="252"/>
        <v>0</v>
      </c>
      <c r="S194" s="65"/>
      <c r="T194" s="69">
        <f t="shared" si="253"/>
        <v>0</v>
      </c>
      <c r="U194" s="70"/>
      <c r="V194" s="72"/>
      <c r="W194" s="72"/>
      <c r="X194" s="72"/>
    </row>
    <row r="195" spans="1:24" x14ac:dyDescent="0.3">
      <c r="A195" s="72"/>
      <c r="B195" s="73">
        <v>2</v>
      </c>
      <c r="C195" s="74"/>
      <c r="D195" s="56">
        <f t="shared" si="234"/>
        <v>0</v>
      </c>
      <c r="E195" s="56">
        <f t="shared" si="235"/>
        <v>0</v>
      </c>
      <c r="F195" s="75">
        <f t="shared" si="236"/>
        <v>0</v>
      </c>
      <c r="G195" s="76"/>
      <c r="H195" s="76"/>
      <c r="I195" s="77">
        <f t="shared" si="240"/>
        <v>0</v>
      </c>
      <c r="J195" s="16">
        <f t="shared" si="241"/>
        <v>0</v>
      </c>
      <c r="K195" s="77">
        <f t="shared" si="242"/>
        <v>0</v>
      </c>
      <c r="L195" s="77">
        <f t="shared" si="243"/>
        <v>0</v>
      </c>
      <c r="M195" s="73"/>
      <c r="N195" s="78">
        <f t="shared" si="237"/>
        <v>0</v>
      </c>
      <c r="O195" s="73"/>
      <c r="P195" s="73"/>
      <c r="Q195" s="73"/>
      <c r="R195" s="68">
        <f t="shared" si="238"/>
        <v>0</v>
      </c>
      <c r="S195" s="65"/>
      <c r="T195" s="69">
        <f t="shared" si="239"/>
        <v>0</v>
      </c>
      <c r="U195" s="70"/>
      <c r="V195" s="72"/>
      <c r="W195" s="72"/>
      <c r="X195" s="72"/>
    </row>
    <row r="196" spans="1:24" x14ac:dyDescent="0.3">
      <c r="A196" s="72"/>
      <c r="B196" s="73">
        <v>2</v>
      </c>
      <c r="C196" s="74"/>
      <c r="D196" s="56">
        <f t="shared" si="234"/>
        <v>0</v>
      </c>
      <c r="E196" s="56">
        <f t="shared" si="235"/>
        <v>0</v>
      </c>
      <c r="F196" s="75">
        <f t="shared" si="236"/>
        <v>0</v>
      </c>
      <c r="G196" s="76"/>
      <c r="H196" s="76"/>
      <c r="I196" s="77">
        <f t="shared" si="240"/>
        <v>0</v>
      </c>
      <c r="J196" s="16">
        <f t="shared" si="241"/>
        <v>0</v>
      </c>
      <c r="K196" s="77">
        <f t="shared" si="242"/>
        <v>0</v>
      </c>
      <c r="L196" s="77">
        <f t="shared" si="243"/>
        <v>0</v>
      </c>
      <c r="M196" s="73"/>
      <c r="N196" s="78">
        <f t="shared" si="237"/>
        <v>0</v>
      </c>
      <c r="O196" s="73"/>
      <c r="P196" s="73"/>
      <c r="Q196" s="73"/>
      <c r="R196" s="68">
        <f t="shared" si="238"/>
        <v>0</v>
      </c>
      <c r="S196" s="65"/>
      <c r="T196" s="69">
        <f t="shared" si="239"/>
        <v>0</v>
      </c>
      <c r="U196" s="70"/>
      <c r="V196" s="72"/>
      <c r="W196" s="72"/>
      <c r="X196" s="72"/>
    </row>
    <row r="197" spans="1:24" x14ac:dyDescent="0.3">
      <c r="A197" s="72"/>
      <c r="B197" s="73">
        <v>2</v>
      </c>
      <c r="C197" s="74"/>
      <c r="D197" s="56">
        <f t="shared" si="234"/>
        <v>0</v>
      </c>
      <c r="E197" s="56">
        <f t="shared" si="235"/>
        <v>0</v>
      </c>
      <c r="F197" s="75">
        <f t="shared" si="236"/>
        <v>0</v>
      </c>
      <c r="G197" s="76"/>
      <c r="H197" s="76"/>
      <c r="I197" s="77">
        <f t="shared" si="240"/>
        <v>0</v>
      </c>
      <c r="J197" s="16">
        <f t="shared" si="241"/>
        <v>0</v>
      </c>
      <c r="K197" s="77">
        <f t="shared" si="242"/>
        <v>0</v>
      </c>
      <c r="L197" s="77">
        <f t="shared" si="243"/>
        <v>0</v>
      </c>
      <c r="M197" s="73"/>
      <c r="N197" s="78">
        <f t="shared" si="237"/>
        <v>0</v>
      </c>
      <c r="O197" s="73"/>
      <c r="P197" s="73"/>
      <c r="Q197" s="73"/>
      <c r="R197" s="68">
        <f t="shared" si="238"/>
        <v>0</v>
      </c>
      <c r="S197" s="65"/>
      <c r="T197" s="69">
        <f t="shared" si="239"/>
        <v>0</v>
      </c>
      <c r="U197" s="70"/>
      <c r="V197" s="72"/>
      <c r="W197" s="72"/>
      <c r="X197" s="72"/>
    </row>
    <row r="198" spans="1:24" x14ac:dyDescent="0.3">
      <c r="A198" s="79" t="s">
        <v>149</v>
      </c>
      <c r="B198" s="57">
        <v>2</v>
      </c>
      <c r="C198" s="12">
        <f>SUM(C188:C197)</f>
        <v>0</v>
      </c>
      <c r="D198" s="12">
        <f>SUM(D188:D197)</f>
        <v>0</v>
      </c>
      <c r="E198" s="12">
        <f>SUM(E188:E197)</f>
        <v>0</v>
      </c>
      <c r="F198" s="56" t="s">
        <v>14</v>
      </c>
      <c r="G198" s="57" t="s">
        <v>14</v>
      </c>
      <c r="H198" s="57" t="s">
        <v>14</v>
      </c>
      <c r="I198" s="12">
        <f>SUM(I188:I197)</f>
        <v>0</v>
      </c>
      <c r="J198" s="56" t="s">
        <v>14</v>
      </c>
      <c r="K198" s="12">
        <f t="shared" ref="K198:O198" si="254">SUM(K188:K197)</f>
        <v>0</v>
      </c>
      <c r="L198" s="12">
        <f t="shared" si="254"/>
        <v>0</v>
      </c>
      <c r="M198" s="12">
        <f t="shared" si="254"/>
        <v>0</v>
      </c>
      <c r="N198" s="12">
        <f t="shared" si="254"/>
        <v>0</v>
      </c>
      <c r="O198" s="12">
        <f t="shared" si="254"/>
        <v>0</v>
      </c>
      <c r="P198" s="56" t="s">
        <v>14</v>
      </c>
      <c r="Q198" s="12">
        <f t="shared" ref="Q198:S198" si="255">SUM(Q188:Q197)</f>
        <v>0</v>
      </c>
      <c r="R198" s="12">
        <f t="shared" si="255"/>
        <v>0</v>
      </c>
      <c r="S198" s="12">
        <f t="shared" si="255"/>
        <v>0</v>
      </c>
      <c r="T198" s="56" t="s">
        <v>14</v>
      </c>
      <c r="U198" s="57" t="s">
        <v>14</v>
      </c>
      <c r="V198" s="57" t="s">
        <v>14</v>
      </c>
      <c r="W198" s="57" t="s">
        <v>14</v>
      </c>
      <c r="X198" s="57" t="s">
        <v>14</v>
      </c>
    </row>
    <row r="199" spans="1:24" x14ac:dyDescent="0.3">
      <c r="A199" s="79" t="s">
        <v>150</v>
      </c>
      <c r="B199" s="57">
        <v>2</v>
      </c>
      <c r="C199" s="56" t="s">
        <v>14</v>
      </c>
      <c r="D199" s="56" t="s">
        <v>14</v>
      </c>
      <c r="E199" s="56" t="s">
        <v>14</v>
      </c>
      <c r="F199" s="12">
        <f>SUM(F188:F197)</f>
        <v>0</v>
      </c>
      <c r="G199" s="57" t="s">
        <v>14</v>
      </c>
      <c r="H199" s="57" t="s">
        <v>14</v>
      </c>
      <c r="I199" s="57" t="s">
        <v>14</v>
      </c>
      <c r="J199" s="12">
        <f>SUM(J188:J197)</f>
        <v>0</v>
      </c>
      <c r="K199" s="57" t="s">
        <v>14</v>
      </c>
      <c r="L199" s="57" t="s">
        <v>14</v>
      </c>
      <c r="M199" s="57" t="s">
        <v>14</v>
      </c>
      <c r="N199" s="57" t="s">
        <v>14</v>
      </c>
      <c r="O199" s="57" t="s">
        <v>14</v>
      </c>
      <c r="P199" s="12">
        <f>SUM(P188:P197)</f>
        <v>0</v>
      </c>
      <c r="Q199" s="57" t="s">
        <v>14</v>
      </c>
      <c r="R199" s="57" t="s">
        <v>14</v>
      </c>
      <c r="S199" s="57" t="s">
        <v>14</v>
      </c>
      <c r="T199" s="12">
        <f>SUM(T188:T197)</f>
        <v>0</v>
      </c>
      <c r="U199" s="16" t="s">
        <v>14</v>
      </c>
      <c r="V199" s="57" t="s">
        <v>14</v>
      </c>
      <c r="W199" s="57" t="s">
        <v>14</v>
      </c>
      <c r="X199" s="57" t="s">
        <v>14</v>
      </c>
    </row>
    <row r="200" spans="1:24" x14ac:dyDescent="0.3">
      <c r="A200" s="79" t="s">
        <v>151</v>
      </c>
      <c r="B200" s="57">
        <v>2</v>
      </c>
      <c r="C200" s="12">
        <f>SUMIF(H188:H197,"f",C188:C197)</f>
        <v>0</v>
      </c>
      <c r="D200" s="12">
        <f>SUMIF(H188:H197,"f",D188:D197)</f>
        <v>0</v>
      </c>
      <c r="E200" s="12">
        <f>SUMIF(H188:H197,"f",E188:E197)</f>
        <v>0</v>
      </c>
      <c r="F200" s="56" t="s">
        <v>14</v>
      </c>
      <c r="G200" s="57" t="s">
        <v>14</v>
      </c>
      <c r="H200" s="57" t="s">
        <v>14</v>
      </c>
      <c r="I200" s="12">
        <f>SUMIF(H188:H197,"f",I188:I197)</f>
        <v>0</v>
      </c>
      <c r="J200" s="57" t="s">
        <v>14</v>
      </c>
      <c r="K200" s="12">
        <f>SUMIF(H188:H197,"f",K188:K197)</f>
        <v>0</v>
      </c>
      <c r="L200" s="12">
        <f>SUMIF(H188:H197,"f",L188:L197)</f>
        <v>0</v>
      </c>
      <c r="M200" s="12">
        <f>SUMIF(H188:H197,"f",M188:M197)</f>
        <v>0</v>
      </c>
      <c r="N200" s="12">
        <f>SUMIF(H188:H197,"f",N188:N197)</f>
        <v>0</v>
      </c>
      <c r="O200" s="12">
        <f>SUMIF(H188:H197,"f",O188:O197)</f>
        <v>0</v>
      </c>
      <c r="P200" s="57" t="s">
        <v>14</v>
      </c>
      <c r="Q200" s="12">
        <f>SUMIF(H188:H197,"f",Q188:Q197)</f>
        <v>0</v>
      </c>
      <c r="R200" s="12">
        <f>SUMIF(H188:H197,"f",R188:R197)</f>
        <v>0</v>
      </c>
      <c r="S200" s="12">
        <f>SUMIF(H188:H197,"f",S188:S197)</f>
        <v>0</v>
      </c>
      <c r="T200" s="57" t="s">
        <v>14</v>
      </c>
      <c r="U200" s="57" t="s">
        <v>14</v>
      </c>
      <c r="V200" s="57" t="s">
        <v>14</v>
      </c>
      <c r="W200" s="57" t="s">
        <v>14</v>
      </c>
      <c r="X200" s="57" t="s">
        <v>14</v>
      </c>
    </row>
    <row r="201" spans="1:24" x14ac:dyDescent="0.3">
      <c r="A201" s="183" t="s">
        <v>32</v>
      </c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1:24" x14ac:dyDescent="0.3">
      <c r="A202" s="72"/>
      <c r="B202" s="73">
        <v>2</v>
      </c>
      <c r="C202" s="74"/>
      <c r="D202" s="56">
        <f t="shared" ref="D202:D211" si="256">IF(C202&gt;0,K202/(I202/C202),0)</f>
        <v>0</v>
      </c>
      <c r="E202" s="56">
        <f t="shared" ref="E202:E211" si="257">IF(C202&gt;0,R202/(I202/C202),0)</f>
        <v>0</v>
      </c>
      <c r="F202" s="75">
        <f t="shared" ref="F202:F211" si="258">IF(U202&gt;0,FLOOR((P202+T202)/U202,0.1),0)</f>
        <v>0</v>
      </c>
      <c r="G202" s="76"/>
      <c r="H202" s="76"/>
      <c r="I202" s="77">
        <f>K202+R202</f>
        <v>0</v>
      </c>
      <c r="J202" s="16">
        <f>P202+T202</f>
        <v>0</v>
      </c>
      <c r="K202" s="77">
        <f>L202+Q202</f>
        <v>0</v>
      </c>
      <c r="L202" s="77">
        <f>M202+N202</f>
        <v>0</v>
      </c>
      <c r="M202" s="73"/>
      <c r="N202" s="78">
        <f t="shared" ref="N202:N211" si="259">O202+P202</f>
        <v>0</v>
      </c>
      <c r="O202" s="73"/>
      <c r="P202" s="73"/>
      <c r="Q202" s="73"/>
      <c r="R202" s="68">
        <f t="shared" ref="R202:R211" si="260">(C202*U202)-K202</f>
        <v>0</v>
      </c>
      <c r="S202" s="65"/>
      <c r="T202" s="69">
        <f t="shared" ref="T202:T211" si="261">R202-S202</f>
        <v>0</v>
      </c>
      <c r="U202" s="72"/>
      <c r="V202" s="72"/>
      <c r="W202" s="72"/>
      <c r="X202" s="72"/>
    </row>
    <row r="203" spans="1:24" x14ac:dyDescent="0.3">
      <c r="A203" s="72"/>
      <c r="B203" s="73">
        <v>2</v>
      </c>
      <c r="C203" s="74"/>
      <c r="D203" s="56">
        <f t="shared" ref="D203:D210" si="262">IF(C203&gt;0,K203/(I203/C203),0)</f>
        <v>0</v>
      </c>
      <c r="E203" s="56">
        <f t="shared" ref="E203:E210" si="263">IF(C203&gt;0,R203/(I203/C203),0)</f>
        <v>0</v>
      </c>
      <c r="F203" s="75">
        <f t="shared" ref="F203:F210" si="264">IF(U203&gt;0,FLOOR((P203+T203)/U203,0.1),0)</f>
        <v>0</v>
      </c>
      <c r="G203" s="76"/>
      <c r="H203" s="76"/>
      <c r="I203" s="77">
        <f t="shared" ref="I203:I210" si="265">K203+R203</f>
        <v>0</v>
      </c>
      <c r="J203" s="16">
        <f t="shared" ref="J203:J210" si="266">P203+T203</f>
        <v>0</v>
      </c>
      <c r="K203" s="77">
        <f t="shared" ref="K203:K210" si="267">L203+Q203</f>
        <v>0</v>
      </c>
      <c r="L203" s="77">
        <f t="shared" ref="L203:L210" si="268">M203+N203</f>
        <v>0</v>
      </c>
      <c r="M203" s="73"/>
      <c r="N203" s="78">
        <f t="shared" ref="N203:N210" si="269">O203+P203</f>
        <v>0</v>
      </c>
      <c r="O203" s="73"/>
      <c r="P203" s="73"/>
      <c r="Q203" s="73"/>
      <c r="R203" s="68">
        <f t="shared" ref="R203:R210" si="270">(C203*U203)-K203</f>
        <v>0</v>
      </c>
      <c r="S203" s="65"/>
      <c r="T203" s="69">
        <f t="shared" ref="T203:T210" si="271">R203-S203</f>
        <v>0</v>
      </c>
      <c r="U203" s="72"/>
      <c r="V203" s="72"/>
      <c r="W203" s="72"/>
      <c r="X203" s="72"/>
    </row>
    <row r="204" spans="1:24" x14ac:dyDescent="0.3">
      <c r="A204" s="72"/>
      <c r="B204" s="73">
        <v>2</v>
      </c>
      <c r="C204" s="74"/>
      <c r="D204" s="56">
        <f t="shared" si="262"/>
        <v>0</v>
      </c>
      <c r="E204" s="56">
        <f t="shared" si="263"/>
        <v>0</v>
      </c>
      <c r="F204" s="75">
        <f t="shared" si="264"/>
        <v>0</v>
      </c>
      <c r="G204" s="76"/>
      <c r="H204" s="76"/>
      <c r="I204" s="77">
        <f t="shared" si="265"/>
        <v>0</v>
      </c>
      <c r="J204" s="16">
        <f t="shared" si="266"/>
        <v>0</v>
      </c>
      <c r="K204" s="77">
        <f t="shared" si="267"/>
        <v>0</v>
      </c>
      <c r="L204" s="77">
        <f t="shared" si="268"/>
        <v>0</v>
      </c>
      <c r="M204" s="73"/>
      <c r="N204" s="78">
        <f t="shared" si="269"/>
        <v>0</v>
      </c>
      <c r="O204" s="73"/>
      <c r="P204" s="73"/>
      <c r="Q204" s="73"/>
      <c r="R204" s="68">
        <f t="shared" si="270"/>
        <v>0</v>
      </c>
      <c r="S204" s="65"/>
      <c r="T204" s="69">
        <f t="shared" si="271"/>
        <v>0</v>
      </c>
      <c r="U204" s="72"/>
      <c r="V204" s="72"/>
      <c r="W204" s="72"/>
      <c r="X204" s="72"/>
    </row>
    <row r="205" spans="1:24" x14ac:dyDescent="0.3">
      <c r="A205" s="72"/>
      <c r="B205" s="73">
        <v>2</v>
      </c>
      <c r="C205" s="74"/>
      <c r="D205" s="56">
        <f t="shared" si="262"/>
        <v>0</v>
      </c>
      <c r="E205" s="56">
        <f t="shared" si="263"/>
        <v>0</v>
      </c>
      <c r="F205" s="75">
        <f t="shared" si="264"/>
        <v>0</v>
      </c>
      <c r="G205" s="76"/>
      <c r="H205" s="76"/>
      <c r="I205" s="77">
        <f t="shared" si="265"/>
        <v>0</v>
      </c>
      <c r="J205" s="16">
        <f t="shared" si="266"/>
        <v>0</v>
      </c>
      <c r="K205" s="77">
        <f t="shared" si="267"/>
        <v>0</v>
      </c>
      <c r="L205" s="77">
        <f t="shared" si="268"/>
        <v>0</v>
      </c>
      <c r="M205" s="73"/>
      <c r="N205" s="78">
        <f t="shared" si="269"/>
        <v>0</v>
      </c>
      <c r="O205" s="73"/>
      <c r="P205" s="73"/>
      <c r="Q205" s="73"/>
      <c r="R205" s="68">
        <f t="shared" si="270"/>
        <v>0</v>
      </c>
      <c r="S205" s="65"/>
      <c r="T205" s="69">
        <f t="shared" si="271"/>
        <v>0</v>
      </c>
      <c r="U205" s="72"/>
      <c r="V205" s="72"/>
      <c r="W205" s="72"/>
      <c r="X205" s="72"/>
    </row>
    <row r="206" spans="1:24" x14ac:dyDescent="0.3">
      <c r="A206" s="72"/>
      <c r="B206" s="73">
        <v>2</v>
      </c>
      <c r="C206" s="74"/>
      <c r="D206" s="56">
        <f t="shared" si="262"/>
        <v>0</v>
      </c>
      <c r="E206" s="56">
        <f t="shared" si="263"/>
        <v>0</v>
      </c>
      <c r="F206" s="75">
        <f t="shared" si="264"/>
        <v>0</v>
      </c>
      <c r="G206" s="76"/>
      <c r="H206" s="76"/>
      <c r="I206" s="77">
        <f t="shared" si="265"/>
        <v>0</v>
      </c>
      <c r="J206" s="16">
        <f t="shared" si="266"/>
        <v>0</v>
      </c>
      <c r="K206" s="77">
        <f t="shared" si="267"/>
        <v>0</v>
      </c>
      <c r="L206" s="77">
        <f t="shared" si="268"/>
        <v>0</v>
      </c>
      <c r="M206" s="73"/>
      <c r="N206" s="78">
        <f t="shared" si="269"/>
        <v>0</v>
      </c>
      <c r="O206" s="73"/>
      <c r="P206" s="73"/>
      <c r="Q206" s="73"/>
      <c r="R206" s="68">
        <f t="shared" si="270"/>
        <v>0</v>
      </c>
      <c r="S206" s="65"/>
      <c r="T206" s="69">
        <f t="shared" si="271"/>
        <v>0</v>
      </c>
      <c r="U206" s="72"/>
      <c r="V206" s="72"/>
      <c r="W206" s="72"/>
      <c r="X206" s="72"/>
    </row>
    <row r="207" spans="1:24" x14ac:dyDescent="0.3">
      <c r="A207" s="72"/>
      <c r="B207" s="73">
        <v>2</v>
      </c>
      <c r="C207" s="74"/>
      <c r="D207" s="56">
        <f t="shared" si="262"/>
        <v>0</v>
      </c>
      <c r="E207" s="56">
        <f t="shared" si="263"/>
        <v>0</v>
      </c>
      <c r="F207" s="75">
        <f t="shared" si="264"/>
        <v>0</v>
      </c>
      <c r="G207" s="76"/>
      <c r="H207" s="76"/>
      <c r="I207" s="77">
        <f t="shared" si="265"/>
        <v>0</v>
      </c>
      <c r="J207" s="16">
        <f t="shared" si="266"/>
        <v>0</v>
      </c>
      <c r="K207" s="77">
        <f t="shared" si="267"/>
        <v>0</v>
      </c>
      <c r="L207" s="77">
        <f t="shared" si="268"/>
        <v>0</v>
      </c>
      <c r="M207" s="73"/>
      <c r="N207" s="78">
        <f t="shared" si="269"/>
        <v>0</v>
      </c>
      <c r="O207" s="73"/>
      <c r="P207" s="73"/>
      <c r="Q207" s="73"/>
      <c r="R207" s="68">
        <f t="shared" si="270"/>
        <v>0</v>
      </c>
      <c r="S207" s="65"/>
      <c r="T207" s="69">
        <f t="shared" si="271"/>
        <v>0</v>
      </c>
      <c r="U207" s="72"/>
      <c r="V207" s="72"/>
      <c r="W207" s="72"/>
      <c r="X207" s="72"/>
    </row>
    <row r="208" spans="1:24" x14ac:dyDescent="0.3">
      <c r="A208" s="72"/>
      <c r="B208" s="73">
        <v>2</v>
      </c>
      <c r="C208" s="74"/>
      <c r="D208" s="56">
        <f t="shared" si="262"/>
        <v>0</v>
      </c>
      <c r="E208" s="56">
        <f t="shared" si="263"/>
        <v>0</v>
      </c>
      <c r="F208" s="75">
        <f t="shared" si="264"/>
        <v>0</v>
      </c>
      <c r="G208" s="76"/>
      <c r="H208" s="76"/>
      <c r="I208" s="77">
        <f t="shared" si="265"/>
        <v>0</v>
      </c>
      <c r="J208" s="16">
        <f t="shared" si="266"/>
        <v>0</v>
      </c>
      <c r="K208" s="77">
        <f t="shared" si="267"/>
        <v>0</v>
      </c>
      <c r="L208" s="77">
        <f t="shared" si="268"/>
        <v>0</v>
      </c>
      <c r="M208" s="73"/>
      <c r="N208" s="78">
        <f t="shared" si="269"/>
        <v>0</v>
      </c>
      <c r="O208" s="73"/>
      <c r="P208" s="73"/>
      <c r="Q208" s="73"/>
      <c r="R208" s="68">
        <f t="shared" si="270"/>
        <v>0</v>
      </c>
      <c r="S208" s="65"/>
      <c r="T208" s="69">
        <f t="shared" si="271"/>
        <v>0</v>
      </c>
      <c r="U208" s="72"/>
      <c r="V208" s="72"/>
      <c r="W208" s="72"/>
      <c r="X208" s="72"/>
    </row>
    <row r="209" spans="1:24" x14ac:dyDescent="0.3">
      <c r="A209" s="72"/>
      <c r="B209" s="73">
        <v>2</v>
      </c>
      <c r="C209" s="74"/>
      <c r="D209" s="56">
        <f t="shared" si="262"/>
        <v>0</v>
      </c>
      <c r="E209" s="56">
        <f t="shared" si="263"/>
        <v>0</v>
      </c>
      <c r="F209" s="75">
        <f t="shared" si="264"/>
        <v>0</v>
      </c>
      <c r="G209" s="76"/>
      <c r="H209" s="76"/>
      <c r="I209" s="77">
        <f t="shared" si="265"/>
        <v>0</v>
      </c>
      <c r="J209" s="16">
        <f t="shared" si="266"/>
        <v>0</v>
      </c>
      <c r="K209" s="77">
        <f t="shared" si="267"/>
        <v>0</v>
      </c>
      <c r="L209" s="77">
        <f t="shared" si="268"/>
        <v>0</v>
      </c>
      <c r="M209" s="73"/>
      <c r="N209" s="78">
        <f t="shared" si="269"/>
        <v>0</v>
      </c>
      <c r="O209" s="73"/>
      <c r="P209" s="73"/>
      <c r="Q209" s="73"/>
      <c r="R209" s="68">
        <f t="shared" si="270"/>
        <v>0</v>
      </c>
      <c r="S209" s="65"/>
      <c r="T209" s="69">
        <f t="shared" si="271"/>
        <v>0</v>
      </c>
      <c r="U209" s="72"/>
      <c r="V209" s="72"/>
      <c r="W209" s="72"/>
      <c r="X209" s="72"/>
    </row>
    <row r="210" spans="1:24" x14ac:dyDescent="0.3">
      <c r="A210" s="72"/>
      <c r="B210" s="73">
        <v>2</v>
      </c>
      <c r="C210" s="74"/>
      <c r="D210" s="56">
        <f t="shared" si="262"/>
        <v>0</v>
      </c>
      <c r="E210" s="56">
        <f t="shared" si="263"/>
        <v>0</v>
      </c>
      <c r="F210" s="75">
        <f t="shared" si="264"/>
        <v>0</v>
      </c>
      <c r="G210" s="76"/>
      <c r="H210" s="76"/>
      <c r="I210" s="77">
        <f t="shared" si="265"/>
        <v>0</v>
      </c>
      <c r="J210" s="16">
        <f t="shared" si="266"/>
        <v>0</v>
      </c>
      <c r="K210" s="77">
        <f t="shared" si="267"/>
        <v>0</v>
      </c>
      <c r="L210" s="77">
        <f t="shared" si="268"/>
        <v>0</v>
      </c>
      <c r="M210" s="73"/>
      <c r="N210" s="78">
        <f t="shared" si="269"/>
        <v>0</v>
      </c>
      <c r="O210" s="73"/>
      <c r="P210" s="73"/>
      <c r="Q210" s="73"/>
      <c r="R210" s="68">
        <f t="shared" si="270"/>
        <v>0</v>
      </c>
      <c r="S210" s="65"/>
      <c r="T210" s="69">
        <f t="shared" si="271"/>
        <v>0</v>
      </c>
      <c r="U210" s="72"/>
      <c r="V210" s="72"/>
      <c r="W210" s="72"/>
      <c r="X210" s="72"/>
    </row>
    <row r="211" spans="1:24" x14ac:dyDescent="0.3">
      <c r="A211" s="72"/>
      <c r="B211" s="73">
        <v>2</v>
      </c>
      <c r="C211" s="74"/>
      <c r="D211" s="56">
        <f t="shared" si="256"/>
        <v>0</v>
      </c>
      <c r="E211" s="56">
        <f t="shared" si="257"/>
        <v>0</v>
      </c>
      <c r="F211" s="75">
        <f t="shared" si="258"/>
        <v>0</v>
      </c>
      <c r="G211" s="76"/>
      <c r="H211" s="76"/>
      <c r="I211" s="77">
        <f t="shared" ref="I211" si="272">K211+R211</f>
        <v>0</v>
      </c>
      <c r="J211" s="16">
        <f t="shared" ref="J211" si="273">P211+T211</f>
        <v>0</v>
      </c>
      <c r="K211" s="77">
        <f t="shared" ref="K211" si="274">L211+Q211</f>
        <v>0</v>
      </c>
      <c r="L211" s="77">
        <f t="shared" ref="L211" si="275">M211+N211</f>
        <v>0</v>
      </c>
      <c r="M211" s="73"/>
      <c r="N211" s="78">
        <f t="shared" si="259"/>
        <v>0</v>
      </c>
      <c r="O211" s="73"/>
      <c r="P211" s="73"/>
      <c r="Q211" s="73"/>
      <c r="R211" s="68">
        <f t="shared" si="260"/>
        <v>0</v>
      </c>
      <c r="S211" s="65"/>
      <c r="T211" s="69">
        <f t="shared" si="261"/>
        <v>0</v>
      </c>
      <c r="U211" s="72"/>
      <c r="V211" s="72"/>
      <c r="W211" s="72"/>
      <c r="X211" s="72"/>
    </row>
    <row r="212" spans="1:24" x14ac:dyDescent="0.3">
      <c r="A212" s="79" t="s">
        <v>149</v>
      </c>
      <c r="B212" s="57">
        <v>2</v>
      </c>
      <c r="C212" s="12">
        <f>SUM(C202:C211)</f>
        <v>0</v>
      </c>
      <c r="D212" s="12">
        <f>SUM(D202:D211)</f>
        <v>0</v>
      </c>
      <c r="E212" s="12">
        <f>SUM(E202:E211)</f>
        <v>0</v>
      </c>
      <c r="F212" s="56" t="s">
        <v>14</v>
      </c>
      <c r="G212" s="57" t="s">
        <v>14</v>
      </c>
      <c r="H212" s="57" t="s">
        <v>14</v>
      </c>
      <c r="I212" s="12">
        <f>SUM(I202:I211)</f>
        <v>0</v>
      </c>
      <c r="J212" s="56" t="s">
        <v>14</v>
      </c>
      <c r="K212" s="12">
        <f>SUM(K202:K211)</f>
        <v>0</v>
      </c>
      <c r="L212" s="12">
        <f>SUM(L202:L211)</f>
        <v>0</v>
      </c>
      <c r="M212" s="12">
        <f>SUM(M202:M211)</f>
        <v>0</v>
      </c>
      <c r="N212" s="12">
        <f>SUM(N202:N211)</f>
        <v>0</v>
      </c>
      <c r="O212" s="12">
        <f>SUM(O202:O211)</f>
        <v>0</v>
      </c>
      <c r="P212" s="56" t="s">
        <v>14</v>
      </c>
      <c r="Q212" s="12">
        <f>SUM(Q202:Q211)</f>
        <v>0</v>
      </c>
      <c r="R212" s="12">
        <f>SUM(R202:R211)</f>
        <v>0</v>
      </c>
      <c r="S212" s="12">
        <f>SUM(S202:S211)</f>
        <v>0</v>
      </c>
      <c r="T212" s="56" t="s">
        <v>14</v>
      </c>
      <c r="U212" s="57" t="s">
        <v>14</v>
      </c>
      <c r="V212" s="57" t="s">
        <v>14</v>
      </c>
      <c r="W212" s="57" t="s">
        <v>14</v>
      </c>
      <c r="X212" s="57" t="s">
        <v>14</v>
      </c>
    </row>
    <row r="213" spans="1:24" x14ac:dyDescent="0.3">
      <c r="A213" s="79" t="s">
        <v>150</v>
      </c>
      <c r="B213" s="57">
        <v>2</v>
      </c>
      <c r="C213" s="56" t="s">
        <v>14</v>
      </c>
      <c r="D213" s="56" t="s">
        <v>14</v>
      </c>
      <c r="E213" s="56" t="s">
        <v>14</v>
      </c>
      <c r="F213" s="12">
        <f>SUM(F202:F211)</f>
        <v>0</v>
      </c>
      <c r="G213" s="57" t="s">
        <v>14</v>
      </c>
      <c r="H213" s="57" t="s">
        <v>14</v>
      </c>
      <c r="I213" s="57" t="s">
        <v>14</v>
      </c>
      <c r="J213" s="12">
        <f>SUM(J202:J211)</f>
        <v>0</v>
      </c>
      <c r="K213" s="57" t="s">
        <v>14</v>
      </c>
      <c r="L213" s="57" t="s">
        <v>14</v>
      </c>
      <c r="M213" s="57" t="s">
        <v>14</v>
      </c>
      <c r="N213" s="57" t="s">
        <v>14</v>
      </c>
      <c r="O213" s="57" t="s">
        <v>14</v>
      </c>
      <c r="P213" s="12">
        <f>SUM(P202:P211)</f>
        <v>0</v>
      </c>
      <c r="Q213" s="57" t="s">
        <v>14</v>
      </c>
      <c r="R213" s="57" t="s">
        <v>14</v>
      </c>
      <c r="S213" s="57" t="s">
        <v>14</v>
      </c>
      <c r="T213" s="12">
        <f>SUM(T202:T211)</f>
        <v>0</v>
      </c>
      <c r="U213" s="16" t="s">
        <v>14</v>
      </c>
      <c r="V213" s="57" t="s">
        <v>14</v>
      </c>
      <c r="W213" s="57" t="s">
        <v>14</v>
      </c>
      <c r="X213" s="57" t="s">
        <v>14</v>
      </c>
    </row>
    <row r="214" spans="1:24" x14ac:dyDescent="0.3">
      <c r="A214" s="79" t="s">
        <v>151</v>
      </c>
      <c r="B214" s="57">
        <v>2</v>
      </c>
      <c r="C214" s="12">
        <f>SUMIF(H202:H211,"f",C202:C211)</f>
        <v>0</v>
      </c>
      <c r="D214" s="12">
        <f>SUMIF(H202:H211,"f",D202:D211)</f>
        <v>0</v>
      </c>
      <c r="E214" s="12">
        <f>SUMIF(H202:H211,"f",E202:E211)</f>
        <v>0</v>
      </c>
      <c r="F214" s="56" t="s">
        <v>14</v>
      </c>
      <c r="G214" s="57" t="s">
        <v>14</v>
      </c>
      <c r="H214" s="57" t="s">
        <v>14</v>
      </c>
      <c r="I214" s="12">
        <f>SUMIF(H202:H211,"f",I202:I211)</f>
        <v>0</v>
      </c>
      <c r="J214" s="57" t="s">
        <v>14</v>
      </c>
      <c r="K214" s="12">
        <f>SUMIF(H202:H211,"f",K202:K211)</f>
        <v>0</v>
      </c>
      <c r="L214" s="12">
        <f>SUMIF(H202:H211,"f",L202:L211)</f>
        <v>0</v>
      </c>
      <c r="M214" s="12">
        <f>SUMIF(H202:H211,"f",M202:M211)</f>
        <v>0</v>
      </c>
      <c r="N214" s="12">
        <f>SUMIF(H202:H211,"f",N202:N211)</f>
        <v>0</v>
      </c>
      <c r="O214" s="12">
        <f>SUMIF(H202:H211,"f",O202:O211)</f>
        <v>0</v>
      </c>
      <c r="P214" s="57" t="s">
        <v>14</v>
      </c>
      <c r="Q214" s="12">
        <f>SUMIF(H202:H211,"f",Q202:Q211)</f>
        <v>0</v>
      </c>
      <c r="R214" s="12">
        <f>SUMIF(H202:H211,"f",R202:R211)</f>
        <v>0</v>
      </c>
      <c r="S214" s="12">
        <f>SUMIF(H202:H211,"f",S202:S211)</f>
        <v>0</v>
      </c>
      <c r="T214" s="57" t="s">
        <v>14</v>
      </c>
      <c r="U214" s="57" t="s">
        <v>14</v>
      </c>
      <c r="V214" s="57" t="s">
        <v>14</v>
      </c>
      <c r="W214" s="57" t="s">
        <v>14</v>
      </c>
      <c r="X214" s="57" t="s">
        <v>14</v>
      </c>
    </row>
    <row r="215" spans="1:24" s="17" customFormat="1" ht="17.399999999999999" x14ac:dyDescent="0.35">
      <c r="A215" s="80" t="s">
        <v>85</v>
      </c>
      <c r="B215" s="81">
        <v>2</v>
      </c>
      <c r="C215" s="82">
        <f>SUM(C128,C142,C156,C170,C184,C198,C212)</f>
        <v>30</v>
      </c>
      <c r="D215" s="82">
        <f>SUM(D128,D142,D156,D170,D184,D198,D212)</f>
        <v>19.34</v>
      </c>
      <c r="E215" s="82">
        <f>SUM(E128,E142,E156,E170,E184,E198,E212)</f>
        <v>10.66</v>
      </c>
      <c r="F215" s="82">
        <f>SUM(F129,F143,F157,F171,F185,F199,F213)</f>
        <v>14.8</v>
      </c>
      <c r="G215" s="83" t="s">
        <v>14</v>
      </c>
      <c r="H215" s="83" t="s">
        <v>14</v>
      </c>
      <c r="I215" s="82">
        <f>SUM(I128,I142,I156,I170,I184,I198,I212)</f>
        <v>785</v>
      </c>
      <c r="J215" s="82">
        <f>SUM(J129,J143,J157,J171,J185,J199,J213)</f>
        <v>387</v>
      </c>
      <c r="K215" s="82">
        <f>SUM(K128,K142,K156,K170,K184,K198,K212)</f>
        <v>504</v>
      </c>
      <c r="L215" s="82">
        <f>SUM(L128,L142,L156,L170,L184,L198,L212)</f>
        <v>475</v>
      </c>
      <c r="M215" s="82">
        <f>SUM(M128,M142,M156,M170,M184,M198,M212)</f>
        <v>195</v>
      </c>
      <c r="N215" s="82">
        <f>SUM(N128,N142,N156,N170,N184,N198,N212)</f>
        <v>280</v>
      </c>
      <c r="O215" s="82">
        <f>SUM(O128,O142,O156,O170,O184,O198,O212)</f>
        <v>30</v>
      </c>
      <c r="P215" s="82">
        <f>SUM(P129,P143,P157,P171,P185,P199,P213)</f>
        <v>250</v>
      </c>
      <c r="Q215" s="82">
        <f>SUM(Q128,Q142,Q156,Q170,Q184,Q198,Q212)</f>
        <v>29</v>
      </c>
      <c r="R215" s="82">
        <f>SUM(R128,R142,R156,R170,R184,R198,R212)</f>
        <v>281</v>
      </c>
      <c r="S215" s="82">
        <f>SUM(S128,S142,S156,S170,S184,S198,S212)</f>
        <v>144</v>
      </c>
      <c r="T215" s="82">
        <f>SUM(T129,T143,T157,T171,T185,T199,T213)</f>
        <v>137</v>
      </c>
      <c r="U215" s="83" t="s">
        <v>14</v>
      </c>
      <c r="V215" s="83" t="s">
        <v>14</v>
      </c>
      <c r="W215" s="83" t="s">
        <v>14</v>
      </c>
      <c r="X215" s="83" t="s">
        <v>14</v>
      </c>
    </row>
    <row r="216" spans="1:24" s="17" customFormat="1" ht="17.399999999999999" x14ac:dyDescent="0.35">
      <c r="A216" s="86" t="s">
        <v>88</v>
      </c>
      <c r="B216" s="87" t="s">
        <v>14</v>
      </c>
      <c r="C216" s="88">
        <f>C215+C115</f>
        <v>60</v>
      </c>
      <c r="D216" s="88">
        <f>D215+D115</f>
        <v>35.94</v>
      </c>
      <c r="E216" s="88">
        <f>E215+E115</f>
        <v>24.060000000000002</v>
      </c>
      <c r="F216" s="88">
        <f>F215+F115</f>
        <v>35.299999999999997</v>
      </c>
      <c r="G216" s="89" t="s">
        <v>14</v>
      </c>
      <c r="H216" s="89" t="s">
        <v>14</v>
      </c>
      <c r="I216" s="88">
        <f t="shared" ref="I216:T216" si="276">I215+I115</f>
        <v>1545</v>
      </c>
      <c r="J216" s="88">
        <f t="shared" si="276"/>
        <v>905</v>
      </c>
      <c r="K216" s="88">
        <f t="shared" si="276"/>
        <v>924</v>
      </c>
      <c r="L216" s="88">
        <f t="shared" si="276"/>
        <v>873</v>
      </c>
      <c r="M216" s="88">
        <f t="shared" si="276"/>
        <v>368</v>
      </c>
      <c r="N216" s="88">
        <f t="shared" si="276"/>
        <v>505</v>
      </c>
      <c r="O216" s="88">
        <f t="shared" si="276"/>
        <v>30</v>
      </c>
      <c r="P216" s="88">
        <f t="shared" si="276"/>
        <v>475</v>
      </c>
      <c r="Q216" s="88">
        <f t="shared" si="276"/>
        <v>51</v>
      </c>
      <c r="R216" s="88">
        <f t="shared" si="276"/>
        <v>621</v>
      </c>
      <c r="S216" s="88">
        <f t="shared" si="276"/>
        <v>191</v>
      </c>
      <c r="T216" s="88">
        <f t="shared" si="276"/>
        <v>430</v>
      </c>
      <c r="U216" s="89" t="s">
        <v>14</v>
      </c>
      <c r="V216" s="89" t="s">
        <v>14</v>
      </c>
      <c r="W216" s="89" t="s">
        <v>14</v>
      </c>
      <c r="X216" s="89" t="s">
        <v>14</v>
      </c>
    </row>
    <row r="217" spans="1:24" ht="24.9" customHeight="1" x14ac:dyDescent="0.3">
      <c r="A217" s="190" t="s">
        <v>89</v>
      </c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</row>
    <row r="218" spans="1:24" ht="24.9" customHeight="1" x14ac:dyDescent="0.3">
      <c r="A218" s="182" t="s">
        <v>90</v>
      </c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</row>
    <row r="219" spans="1:24" x14ac:dyDescent="0.3">
      <c r="A219" s="183" t="s">
        <v>27</v>
      </c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1:24" x14ac:dyDescent="0.3">
      <c r="A220" s="72" t="s">
        <v>161</v>
      </c>
      <c r="B220" s="73">
        <v>3</v>
      </c>
      <c r="C220" s="74">
        <v>2</v>
      </c>
      <c r="D220" s="56">
        <f t="shared" ref="D220:D229" si="277">IF(C220&gt;0,K220/(I220/C220),0)</f>
        <v>1.0333333333333334</v>
      </c>
      <c r="E220" s="56">
        <f t="shared" ref="E220:E229" si="278">IF(C220&gt;0,R220/(I220/C220),0)</f>
        <v>0.96666666666666667</v>
      </c>
      <c r="F220" s="75">
        <f t="shared" ref="F220:F229" si="279">IF(U220&gt;0,FLOOR((P220+T220)/U220,0.1),0)</f>
        <v>1</v>
      </c>
      <c r="G220" s="76" t="s">
        <v>21</v>
      </c>
      <c r="H220" s="76" t="s">
        <v>20</v>
      </c>
      <c r="I220" s="77">
        <f>K220+R220</f>
        <v>60</v>
      </c>
      <c r="J220" s="16">
        <f>P220+T220</f>
        <v>30</v>
      </c>
      <c r="K220" s="77">
        <f>L220+Q220</f>
        <v>31</v>
      </c>
      <c r="L220" s="77">
        <f>M220+N220</f>
        <v>30</v>
      </c>
      <c r="M220" s="73"/>
      <c r="N220" s="78">
        <f t="shared" ref="N220:N229" si="280">O220+P220</f>
        <v>30</v>
      </c>
      <c r="O220" s="73"/>
      <c r="P220" s="73">
        <v>30</v>
      </c>
      <c r="Q220" s="73">
        <v>1</v>
      </c>
      <c r="R220" s="68">
        <f t="shared" ref="R220:R229" si="281">(C220*U220)-K220</f>
        <v>29</v>
      </c>
      <c r="S220" s="65">
        <v>29</v>
      </c>
      <c r="T220" s="69">
        <f t="shared" ref="T220:T229" si="282">R220-S220</f>
        <v>0</v>
      </c>
      <c r="U220" s="70">
        <v>30</v>
      </c>
      <c r="V220" s="72">
        <v>100</v>
      </c>
      <c r="W220" s="72"/>
      <c r="X220" s="72"/>
    </row>
    <row r="221" spans="1:24" x14ac:dyDescent="0.3">
      <c r="A221" s="72"/>
      <c r="B221" s="73">
        <v>3</v>
      </c>
      <c r="C221" s="74"/>
      <c r="D221" s="56">
        <f t="shared" si="277"/>
        <v>0</v>
      </c>
      <c r="E221" s="56">
        <f t="shared" si="278"/>
        <v>0</v>
      </c>
      <c r="F221" s="75">
        <f t="shared" si="279"/>
        <v>0</v>
      </c>
      <c r="G221" s="76"/>
      <c r="H221" s="76"/>
      <c r="I221" s="77">
        <f t="shared" ref="I221:I229" si="283">K221+R221</f>
        <v>0</v>
      </c>
      <c r="J221" s="16">
        <f t="shared" ref="J221:J229" si="284">P221+T221</f>
        <v>0</v>
      </c>
      <c r="K221" s="77">
        <f t="shared" ref="K221:K229" si="285">L221+Q221</f>
        <v>0</v>
      </c>
      <c r="L221" s="77">
        <f t="shared" ref="L221:L229" si="286">M221+N221</f>
        <v>0</v>
      </c>
      <c r="M221" s="73"/>
      <c r="N221" s="78">
        <f t="shared" si="280"/>
        <v>0</v>
      </c>
      <c r="O221" s="73"/>
      <c r="P221" s="73"/>
      <c r="Q221" s="73"/>
      <c r="R221" s="68">
        <f t="shared" si="281"/>
        <v>0</v>
      </c>
      <c r="S221" s="65"/>
      <c r="T221" s="69">
        <f t="shared" si="282"/>
        <v>0</v>
      </c>
      <c r="U221" s="70"/>
      <c r="V221" s="72"/>
      <c r="W221" s="72"/>
      <c r="X221" s="72"/>
    </row>
    <row r="222" spans="1:24" x14ac:dyDescent="0.3">
      <c r="A222" s="72"/>
      <c r="B222" s="73">
        <v>3</v>
      </c>
      <c r="C222" s="74"/>
      <c r="D222" s="56">
        <f t="shared" ref="D222:D227" si="287">IF(C222&gt;0,K222/(I222/C222),0)</f>
        <v>0</v>
      </c>
      <c r="E222" s="56">
        <f t="shared" ref="E222:E227" si="288">IF(C222&gt;0,R222/(I222/C222),0)</f>
        <v>0</v>
      </c>
      <c r="F222" s="75">
        <f t="shared" ref="F222:F227" si="289">IF(U222&gt;0,FLOOR((P222+T222)/U222,0.1),0)</f>
        <v>0</v>
      </c>
      <c r="G222" s="76"/>
      <c r="H222" s="76"/>
      <c r="I222" s="77">
        <f t="shared" ref="I222:I227" si="290">K222+R222</f>
        <v>0</v>
      </c>
      <c r="J222" s="16">
        <f t="shared" ref="J222:J227" si="291">P222+T222</f>
        <v>0</v>
      </c>
      <c r="K222" s="77">
        <f t="shared" ref="K222:K227" si="292">L222+Q222</f>
        <v>0</v>
      </c>
      <c r="L222" s="77">
        <f t="shared" ref="L222:L227" si="293">M222+N222</f>
        <v>0</v>
      </c>
      <c r="M222" s="73"/>
      <c r="N222" s="78">
        <f t="shared" ref="N222:N227" si="294">O222+P222</f>
        <v>0</v>
      </c>
      <c r="O222" s="73"/>
      <c r="P222" s="73"/>
      <c r="Q222" s="73"/>
      <c r="R222" s="68">
        <f t="shared" ref="R222:R227" si="295">(C222*U222)-K222</f>
        <v>0</v>
      </c>
      <c r="S222" s="65"/>
      <c r="T222" s="69">
        <f t="shared" ref="T222:T227" si="296">R222-S222</f>
        <v>0</v>
      </c>
      <c r="U222" s="70"/>
      <c r="V222" s="72"/>
      <c r="W222" s="72"/>
      <c r="X222" s="72"/>
    </row>
    <row r="223" spans="1:24" x14ac:dyDescent="0.3">
      <c r="A223" s="72"/>
      <c r="B223" s="73">
        <v>3</v>
      </c>
      <c r="C223" s="74"/>
      <c r="D223" s="56">
        <f t="shared" si="287"/>
        <v>0</v>
      </c>
      <c r="E223" s="56">
        <f t="shared" si="288"/>
        <v>0</v>
      </c>
      <c r="F223" s="75">
        <f t="shared" si="289"/>
        <v>0</v>
      </c>
      <c r="G223" s="76"/>
      <c r="H223" s="76"/>
      <c r="I223" s="77">
        <f t="shared" si="290"/>
        <v>0</v>
      </c>
      <c r="J223" s="16">
        <f t="shared" si="291"/>
        <v>0</v>
      </c>
      <c r="K223" s="77">
        <f t="shared" si="292"/>
        <v>0</v>
      </c>
      <c r="L223" s="77">
        <f t="shared" si="293"/>
        <v>0</v>
      </c>
      <c r="M223" s="73"/>
      <c r="N223" s="78">
        <f t="shared" si="294"/>
        <v>0</v>
      </c>
      <c r="O223" s="73"/>
      <c r="P223" s="73"/>
      <c r="Q223" s="73"/>
      <c r="R223" s="68">
        <f t="shared" si="295"/>
        <v>0</v>
      </c>
      <c r="S223" s="65"/>
      <c r="T223" s="69">
        <f t="shared" si="296"/>
        <v>0</v>
      </c>
      <c r="U223" s="70"/>
      <c r="V223" s="72"/>
      <c r="W223" s="72"/>
      <c r="X223" s="72"/>
    </row>
    <row r="224" spans="1:24" x14ac:dyDescent="0.3">
      <c r="A224" s="72"/>
      <c r="B224" s="73">
        <v>3</v>
      </c>
      <c r="C224" s="74"/>
      <c r="D224" s="56">
        <f t="shared" si="287"/>
        <v>0</v>
      </c>
      <c r="E224" s="56">
        <f t="shared" si="288"/>
        <v>0</v>
      </c>
      <c r="F224" s="75">
        <f t="shared" si="289"/>
        <v>0</v>
      </c>
      <c r="G224" s="76"/>
      <c r="H224" s="76"/>
      <c r="I224" s="77">
        <f t="shared" si="290"/>
        <v>0</v>
      </c>
      <c r="J224" s="16">
        <f t="shared" si="291"/>
        <v>0</v>
      </c>
      <c r="K224" s="77">
        <f t="shared" si="292"/>
        <v>0</v>
      </c>
      <c r="L224" s="77">
        <f t="shared" si="293"/>
        <v>0</v>
      </c>
      <c r="M224" s="73"/>
      <c r="N224" s="78">
        <f t="shared" si="294"/>
        <v>0</v>
      </c>
      <c r="O224" s="73"/>
      <c r="P224" s="73"/>
      <c r="Q224" s="73"/>
      <c r="R224" s="68">
        <f t="shared" si="295"/>
        <v>0</v>
      </c>
      <c r="S224" s="65"/>
      <c r="T224" s="69">
        <f t="shared" si="296"/>
        <v>0</v>
      </c>
      <c r="U224" s="70"/>
      <c r="V224" s="72"/>
      <c r="W224" s="72"/>
      <c r="X224" s="72"/>
    </row>
    <row r="225" spans="1:24" x14ac:dyDescent="0.3">
      <c r="A225" s="72"/>
      <c r="B225" s="73">
        <v>3</v>
      </c>
      <c r="C225" s="74"/>
      <c r="D225" s="56">
        <f t="shared" si="287"/>
        <v>0</v>
      </c>
      <c r="E225" s="56">
        <f t="shared" si="288"/>
        <v>0</v>
      </c>
      <c r="F225" s="75">
        <f t="shared" si="289"/>
        <v>0</v>
      </c>
      <c r="G225" s="76"/>
      <c r="H225" s="76"/>
      <c r="I225" s="77">
        <f t="shared" si="290"/>
        <v>0</v>
      </c>
      <c r="J225" s="16">
        <f t="shared" si="291"/>
        <v>0</v>
      </c>
      <c r="K225" s="77">
        <f t="shared" si="292"/>
        <v>0</v>
      </c>
      <c r="L225" s="77">
        <f t="shared" si="293"/>
        <v>0</v>
      </c>
      <c r="M225" s="73"/>
      <c r="N225" s="78">
        <f t="shared" si="294"/>
        <v>0</v>
      </c>
      <c r="O225" s="73"/>
      <c r="P225" s="73"/>
      <c r="Q225" s="73"/>
      <c r="R225" s="68">
        <f t="shared" si="295"/>
        <v>0</v>
      </c>
      <c r="S225" s="65"/>
      <c r="T225" s="69">
        <f t="shared" si="296"/>
        <v>0</v>
      </c>
      <c r="U225" s="70"/>
      <c r="V225" s="72"/>
      <c r="W225" s="72"/>
      <c r="X225" s="72"/>
    </row>
    <row r="226" spans="1:24" x14ac:dyDescent="0.3">
      <c r="A226" s="72"/>
      <c r="B226" s="73">
        <v>3</v>
      </c>
      <c r="C226" s="74"/>
      <c r="D226" s="56">
        <f t="shared" si="287"/>
        <v>0</v>
      </c>
      <c r="E226" s="56">
        <f t="shared" si="288"/>
        <v>0</v>
      </c>
      <c r="F226" s="75">
        <f t="shared" si="289"/>
        <v>0</v>
      </c>
      <c r="G226" s="76"/>
      <c r="H226" s="76"/>
      <c r="I226" s="77">
        <f t="shared" si="290"/>
        <v>0</v>
      </c>
      <c r="J226" s="16">
        <f t="shared" si="291"/>
        <v>0</v>
      </c>
      <c r="K226" s="77">
        <f t="shared" si="292"/>
        <v>0</v>
      </c>
      <c r="L226" s="77">
        <f t="shared" si="293"/>
        <v>0</v>
      </c>
      <c r="M226" s="73"/>
      <c r="N226" s="78">
        <f t="shared" si="294"/>
        <v>0</v>
      </c>
      <c r="O226" s="73"/>
      <c r="P226" s="73"/>
      <c r="Q226" s="73"/>
      <c r="R226" s="68">
        <f t="shared" si="295"/>
        <v>0</v>
      </c>
      <c r="S226" s="65"/>
      <c r="T226" s="69">
        <f t="shared" si="296"/>
        <v>0</v>
      </c>
      <c r="U226" s="70"/>
      <c r="V226" s="72"/>
      <c r="W226" s="72"/>
      <c r="X226" s="72"/>
    </row>
    <row r="227" spans="1:24" x14ac:dyDescent="0.3">
      <c r="A227" s="72"/>
      <c r="B227" s="73">
        <v>3</v>
      </c>
      <c r="C227" s="74"/>
      <c r="D227" s="56">
        <f t="shared" si="287"/>
        <v>0</v>
      </c>
      <c r="E227" s="56">
        <f t="shared" si="288"/>
        <v>0</v>
      </c>
      <c r="F227" s="75">
        <f t="shared" si="289"/>
        <v>0</v>
      </c>
      <c r="G227" s="76"/>
      <c r="H227" s="76"/>
      <c r="I227" s="77">
        <f t="shared" si="290"/>
        <v>0</v>
      </c>
      <c r="J227" s="16">
        <f t="shared" si="291"/>
        <v>0</v>
      </c>
      <c r="K227" s="77">
        <f t="shared" si="292"/>
        <v>0</v>
      </c>
      <c r="L227" s="77">
        <f t="shared" si="293"/>
        <v>0</v>
      </c>
      <c r="M227" s="73"/>
      <c r="N227" s="78">
        <f t="shared" si="294"/>
        <v>0</v>
      </c>
      <c r="O227" s="73"/>
      <c r="P227" s="73"/>
      <c r="Q227" s="73"/>
      <c r="R227" s="68">
        <f t="shared" si="295"/>
        <v>0</v>
      </c>
      <c r="S227" s="65"/>
      <c r="T227" s="69">
        <f t="shared" si="296"/>
        <v>0</v>
      </c>
      <c r="U227" s="70"/>
      <c r="V227" s="72"/>
      <c r="W227" s="72"/>
      <c r="X227" s="72"/>
    </row>
    <row r="228" spans="1:24" x14ac:dyDescent="0.3">
      <c r="A228" s="72"/>
      <c r="B228" s="73">
        <v>3</v>
      </c>
      <c r="C228" s="74"/>
      <c r="D228" s="56">
        <f t="shared" si="277"/>
        <v>0</v>
      </c>
      <c r="E228" s="56">
        <f t="shared" si="278"/>
        <v>0</v>
      </c>
      <c r="F228" s="75">
        <f t="shared" si="279"/>
        <v>0</v>
      </c>
      <c r="G228" s="76"/>
      <c r="H228" s="76"/>
      <c r="I228" s="77">
        <f t="shared" si="283"/>
        <v>0</v>
      </c>
      <c r="J228" s="16">
        <f t="shared" si="284"/>
        <v>0</v>
      </c>
      <c r="K228" s="77">
        <f t="shared" si="285"/>
        <v>0</v>
      </c>
      <c r="L228" s="77">
        <f t="shared" si="286"/>
        <v>0</v>
      </c>
      <c r="M228" s="73"/>
      <c r="N228" s="78">
        <f t="shared" si="280"/>
        <v>0</v>
      </c>
      <c r="O228" s="73"/>
      <c r="P228" s="73"/>
      <c r="Q228" s="73"/>
      <c r="R228" s="68">
        <f t="shared" si="281"/>
        <v>0</v>
      </c>
      <c r="S228" s="65"/>
      <c r="T228" s="69">
        <f t="shared" si="282"/>
        <v>0</v>
      </c>
      <c r="U228" s="70"/>
      <c r="V228" s="72"/>
      <c r="W228" s="72"/>
      <c r="X228" s="72"/>
    </row>
    <row r="229" spans="1:24" x14ac:dyDescent="0.3">
      <c r="A229" s="72"/>
      <c r="B229" s="73">
        <v>3</v>
      </c>
      <c r="C229" s="74"/>
      <c r="D229" s="56">
        <f t="shared" si="277"/>
        <v>0</v>
      </c>
      <c r="E229" s="56">
        <f t="shared" si="278"/>
        <v>0</v>
      </c>
      <c r="F229" s="75">
        <f t="shared" si="279"/>
        <v>0</v>
      </c>
      <c r="G229" s="76"/>
      <c r="H229" s="76"/>
      <c r="I229" s="77">
        <f t="shared" si="283"/>
        <v>0</v>
      </c>
      <c r="J229" s="16">
        <f t="shared" si="284"/>
        <v>0</v>
      </c>
      <c r="K229" s="77">
        <f t="shared" si="285"/>
        <v>0</v>
      </c>
      <c r="L229" s="77">
        <f t="shared" si="286"/>
        <v>0</v>
      </c>
      <c r="M229" s="73"/>
      <c r="N229" s="78">
        <f t="shared" si="280"/>
        <v>0</v>
      </c>
      <c r="O229" s="73"/>
      <c r="P229" s="73"/>
      <c r="Q229" s="73"/>
      <c r="R229" s="68">
        <f t="shared" si="281"/>
        <v>0</v>
      </c>
      <c r="S229" s="65"/>
      <c r="T229" s="69">
        <f t="shared" si="282"/>
        <v>0</v>
      </c>
      <c r="U229" s="70"/>
      <c r="V229" s="72"/>
      <c r="W229" s="72"/>
      <c r="X229" s="72"/>
    </row>
    <row r="230" spans="1:24" x14ac:dyDescent="0.3">
      <c r="A230" s="79" t="s">
        <v>149</v>
      </c>
      <c r="B230" s="57">
        <v>3</v>
      </c>
      <c r="C230" s="12">
        <f>SUM(C220:C229)</f>
        <v>2</v>
      </c>
      <c r="D230" s="12">
        <f>SUM(D220:D229)</f>
        <v>1.0333333333333334</v>
      </c>
      <c r="E230" s="12">
        <f>SUM(E220:E229)</f>
        <v>0.96666666666666667</v>
      </c>
      <c r="F230" s="56" t="s">
        <v>14</v>
      </c>
      <c r="G230" s="57" t="s">
        <v>14</v>
      </c>
      <c r="H230" s="57" t="s">
        <v>14</v>
      </c>
      <c r="I230" s="12">
        <f>SUM(I220:I229)</f>
        <v>60</v>
      </c>
      <c r="J230" s="56" t="s">
        <v>14</v>
      </c>
      <c r="K230" s="12">
        <f>SUM(K220:K229)</f>
        <v>31</v>
      </c>
      <c r="L230" s="12">
        <f>SUM(L220:L229)</f>
        <v>30</v>
      </c>
      <c r="M230" s="12">
        <f>SUM(M220:M229)</f>
        <v>0</v>
      </c>
      <c r="N230" s="12">
        <f>SUM(N220:N229)</f>
        <v>30</v>
      </c>
      <c r="O230" s="12">
        <f>SUM(O220:O229)</f>
        <v>0</v>
      </c>
      <c r="P230" s="56" t="s">
        <v>14</v>
      </c>
      <c r="Q230" s="12">
        <f>SUM(Q220:Q229)</f>
        <v>1</v>
      </c>
      <c r="R230" s="12">
        <f>SUM(R220:R229)</f>
        <v>29</v>
      </c>
      <c r="S230" s="12">
        <f>SUM(S220:S229)</f>
        <v>29</v>
      </c>
      <c r="T230" s="56" t="s">
        <v>14</v>
      </c>
      <c r="U230" s="57" t="s">
        <v>14</v>
      </c>
      <c r="V230" s="57" t="s">
        <v>14</v>
      </c>
      <c r="W230" s="57" t="s">
        <v>14</v>
      </c>
      <c r="X230" s="57" t="s">
        <v>14</v>
      </c>
    </row>
    <row r="231" spans="1:24" x14ac:dyDescent="0.3">
      <c r="A231" s="79" t="s">
        <v>150</v>
      </c>
      <c r="B231" s="57">
        <v>3</v>
      </c>
      <c r="C231" s="56" t="s">
        <v>14</v>
      </c>
      <c r="D231" s="56" t="s">
        <v>14</v>
      </c>
      <c r="E231" s="56" t="s">
        <v>14</v>
      </c>
      <c r="F231" s="12">
        <f>SUM(F220:F229)</f>
        <v>1</v>
      </c>
      <c r="G231" s="57" t="s">
        <v>14</v>
      </c>
      <c r="H231" s="57" t="s">
        <v>14</v>
      </c>
      <c r="I231" s="57" t="s">
        <v>14</v>
      </c>
      <c r="J231" s="12">
        <f>SUM(J220:J229)</f>
        <v>30</v>
      </c>
      <c r="K231" s="57" t="s">
        <v>14</v>
      </c>
      <c r="L231" s="57" t="s">
        <v>14</v>
      </c>
      <c r="M231" s="57" t="s">
        <v>14</v>
      </c>
      <c r="N231" s="57" t="s">
        <v>14</v>
      </c>
      <c r="O231" s="57" t="s">
        <v>14</v>
      </c>
      <c r="P231" s="12">
        <f>SUM(P220:P229)</f>
        <v>30</v>
      </c>
      <c r="Q231" s="57" t="s">
        <v>14</v>
      </c>
      <c r="R231" s="57" t="s">
        <v>14</v>
      </c>
      <c r="S231" s="57" t="s">
        <v>14</v>
      </c>
      <c r="T231" s="12">
        <f>SUM(T220:T229)</f>
        <v>0</v>
      </c>
      <c r="U231" s="16" t="s">
        <v>14</v>
      </c>
      <c r="V231" s="57" t="s">
        <v>14</v>
      </c>
      <c r="W231" s="57" t="s">
        <v>14</v>
      </c>
      <c r="X231" s="57" t="s">
        <v>14</v>
      </c>
    </row>
    <row r="232" spans="1:24" x14ac:dyDescent="0.3">
      <c r="A232" s="79" t="s">
        <v>151</v>
      </c>
      <c r="B232" s="57">
        <v>3</v>
      </c>
      <c r="C232" s="12">
        <f>SUMIF(H220:H229,"f",C220:C229)</f>
        <v>2</v>
      </c>
      <c r="D232" s="12">
        <f>SUMIF(H220:H229,"f",D220:D229)</f>
        <v>1.0333333333333334</v>
      </c>
      <c r="E232" s="12">
        <f>SUMIF(H220:H229,"f",E220:E229)</f>
        <v>0.96666666666666667</v>
      </c>
      <c r="F232" s="56" t="s">
        <v>14</v>
      </c>
      <c r="G232" s="57" t="s">
        <v>14</v>
      </c>
      <c r="H232" s="57" t="s">
        <v>14</v>
      </c>
      <c r="I232" s="12">
        <f>SUMIF(H220:H229,"f",I220:I229)</f>
        <v>60</v>
      </c>
      <c r="J232" s="57" t="s">
        <v>14</v>
      </c>
      <c r="K232" s="12">
        <f>SUMIF(H220:H229,"f",K220:K229)</f>
        <v>31</v>
      </c>
      <c r="L232" s="12">
        <f>SUMIF(H220:H229,"f",L220:L229)</f>
        <v>30</v>
      </c>
      <c r="M232" s="12">
        <f>SUMIF(H220:H229,"f",M220:M229)</f>
        <v>0</v>
      </c>
      <c r="N232" s="12">
        <f>SUMIF(H220:H229,"f",N220:N229)</f>
        <v>30</v>
      </c>
      <c r="O232" s="12">
        <f>SUMIF(H220:H229,"f",O220:O229)</f>
        <v>0</v>
      </c>
      <c r="P232" s="57" t="s">
        <v>14</v>
      </c>
      <c r="Q232" s="12">
        <f>SUMIF(H220:H229,"f",Q220:Q229)</f>
        <v>1</v>
      </c>
      <c r="R232" s="12">
        <f>SUMIF(H220:H229,"f",R220:R229)</f>
        <v>29</v>
      </c>
      <c r="S232" s="12">
        <f>SUMIF(H220:H229,"f",S220:S229)</f>
        <v>29</v>
      </c>
      <c r="T232" s="57" t="s">
        <v>14</v>
      </c>
      <c r="U232" s="57" t="s">
        <v>14</v>
      </c>
      <c r="V232" s="57" t="s">
        <v>14</v>
      </c>
      <c r="W232" s="57" t="s">
        <v>14</v>
      </c>
      <c r="X232" s="57" t="s">
        <v>14</v>
      </c>
    </row>
    <row r="233" spans="1:24" x14ac:dyDescent="0.3">
      <c r="A233" s="183" t="s">
        <v>28</v>
      </c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</row>
    <row r="234" spans="1:24" x14ac:dyDescent="0.3">
      <c r="A234" s="72"/>
      <c r="B234" s="73">
        <v>3</v>
      </c>
      <c r="C234" s="74"/>
      <c r="D234" s="56">
        <f t="shared" ref="D234:D242" si="297">IF(C234&gt;0,K234/(I234/C234),0)</f>
        <v>0</v>
      </c>
      <c r="E234" s="56">
        <f t="shared" ref="E234:E242" si="298">IF(C234&gt;0,R234/(I234/C234),0)</f>
        <v>0</v>
      </c>
      <c r="F234" s="75">
        <f t="shared" ref="F234:F242" si="299">IF(U234&gt;0,FLOOR((P234+T234)/U234,0.1),0)</f>
        <v>0</v>
      </c>
      <c r="G234" s="76"/>
      <c r="H234" s="76"/>
      <c r="I234" s="77">
        <f>K234+R234</f>
        <v>0</v>
      </c>
      <c r="J234" s="16">
        <f>P234+T234</f>
        <v>0</v>
      </c>
      <c r="K234" s="77">
        <f>L234+Q234</f>
        <v>0</v>
      </c>
      <c r="L234" s="77">
        <f>M234+N234</f>
        <v>0</v>
      </c>
      <c r="M234" s="73"/>
      <c r="N234" s="78">
        <f t="shared" ref="N234:N243" si="300">O234+P234</f>
        <v>0</v>
      </c>
      <c r="O234" s="73"/>
      <c r="P234" s="73"/>
      <c r="Q234" s="73"/>
      <c r="R234" s="68">
        <f t="shared" ref="R234:R243" si="301">(C234*U234)-K234</f>
        <v>0</v>
      </c>
      <c r="S234" s="65"/>
      <c r="T234" s="69">
        <f t="shared" ref="T234:T243" si="302">R234-S234</f>
        <v>0</v>
      </c>
      <c r="U234" s="70"/>
      <c r="V234" s="72"/>
      <c r="W234" s="72"/>
      <c r="X234" s="72"/>
    </row>
    <row r="235" spans="1:24" x14ac:dyDescent="0.3">
      <c r="A235" s="72"/>
      <c r="B235" s="73">
        <v>3</v>
      </c>
      <c r="C235" s="74"/>
      <c r="D235" s="56">
        <f t="shared" si="297"/>
        <v>0</v>
      </c>
      <c r="E235" s="56">
        <f t="shared" si="298"/>
        <v>0</v>
      </c>
      <c r="F235" s="75">
        <f t="shared" si="299"/>
        <v>0</v>
      </c>
      <c r="G235" s="76"/>
      <c r="H235" s="76"/>
      <c r="I235" s="77">
        <f t="shared" ref="I235:I242" si="303">K235+R235</f>
        <v>0</v>
      </c>
      <c r="J235" s="16">
        <f t="shared" ref="J235:J242" si="304">P235+T235</f>
        <v>0</v>
      </c>
      <c r="K235" s="77">
        <f t="shared" ref="K235:K242" si="305">L235+Q235</f>
        <v>0</v>
      </c>
      <c r="L235" s="77">
        <f t="shared" ref="L235:L242" si="306">M235+N235</f>
        <v>0</v>
      </c>
      <c r="M235" s="73"/>
      <c r="N235" s="78">
        <f t="shared" si="300"/>
        <v>0</v>
      </c>
      <c r="O235" s="73"/>
      <c r="P235" s="73"/>
      <c r="Q235" s="73"/>
      <c r="R235" s="68">
        <f t="shared" si="301"/>
        <v>0</v>
      </c>
      <c r="S235" s="65"/>
      <c r="T235" s="69">
        <f t="shared" si="302"/>
        <v>0</v>
      </c>
      <c r="U235" s="70"/>
      <c r="V235" s="72"/>
      <c r="W235" s="72"/>
      <c r="X235" s="72"/>
    </row>
    <row r="236" spans="1:24" x14ac:dyDescent="0.3">
      <c r="A236" s="72"/>
      <c r="B236" s="73">
        <v>3</v>
      </c>
      <c r="C236" s="74"/>
      <c r="D236" s="56">
        <f t="shared" ref="D236:D238" si="307">IF(C236&gt;0,K236/(I236/C236),0)</f>
        <v>0</v>
      </c>
      <c r="E236" s="56">
        <f t="shared" ref="E236:E238" si="308">IF(C236&gt;0,R236/(I236/C236),0)</f>
        <v>0</v>
      </c>
      <c r="F236" s="75">
        <f t="shared" ref="F236:F238" si="309">IF(U236&gt;0,FLOOR((P236+T236)/U236,0.1),0)</f>
        <v>0</v>
      </c>
      <c r="G236" s="76"/>
      <c r="H236" s="76"/>
      <c r="I236" s="77">
        <f t="shared" ref="I236:I238" si="310">K236+R236</f>
        <v>0</v>
      </c>
      <c r="J236" s="16">
        <f t="shared" ref="J236:J238" si="311">P236+T236</f>
        <v>0</v>
      </c>
      <c r="K236" s="77">
        <f t="shared" ref="K236:K238" si="312">L236+Q236</f>
        <v>0</v>
      </c>
      <c r="L236" s="77">
        <f t="shared" ref="L236:L238" si="313">M236+N236</f>
        <v>0</v>
      </c>
      <c r="M236" s="73"/>
      <c r="N236" s="78">
        <f t="shared" ref="N236:N238" si="314">O236+P236</f>
        <v>0</v>
      </c>
      <c r="O236" s="73"/>
      <c r="P236" s="73"/>
      <c r="Q236" s="73"/>
      <c r="R236" s="68">
        <f t="shared" ref="R236:R238" si="315">(C236*U236)-K236</f>
        <v>0</v>
      </c>
      <c r="S236" s="65"/>
      <c r="T236" s="69">
        <f t="shared" ref="T236:T238" si="316">R236-S236</f>
        <v>0</v>
      </c>
      <c r="U236" s="70"/>
      <c r="V236" s="72"/>
      <c r="W236" s="72"/>
      <c r="X236" s="72"/>
    </row>
    <row r="237" spans="1:24" x14ac:dyDescent="0.3">
      <c r="A237" s="72"/>
      <c r="B237" s="73">
        <v>3</v>
      </c>
      <c r="C237" s="74"/>
      <c r="D237" s="56">
        <f t="shared" si="307"/>
        <v>0</v>
      </c>
      <c r="E237" s="56">
        <f t="shared" si="308"/>
        <v>0</v>
      </c>
      <c r="F237" s="75">
        <f t="shared" si="309"/>
        <v>0</v>
      </c>
      <c r="G237" s="76"/>
      <c r="H237" s="76"/>
      <c r="I237" s="77">
        <f t="shared" si="310"/>
        <v>0</v>
      </c>
      <c r="J237" s="16">
        <f t="shared" si="311"/>
        <v>0</v>
      </c>
      <c r="K237" s="77">
        <f t="shared" si="312"/>
        <v>0</v>
      </c>
      <c r="L237" s="77">
        <f t="shared" si="313"/>
        <v>0</v>
      </c>
      <c r="M237" s="73"/>
      <c r="N237" s="78">
        <f t="shared" si="314"/>
        <v>0</v>
      </c>
      <c r="O237" s="73"/>
      <c r="P237" s="73"/>
      <c r="Q237" s="73"/>
      <c r="R237" s="68">
        <f t="shared" si="315"/>
        <v>0</v>
      </c>
      <c r="S237" s="65"/>
      <c r="T237" s="69">
        <f t="shared" si="316"/>
        <v>0</v>
      </c>
      <c r="U237" s="70"/>
      <c r="V237" s="72"/>
      <c r="W237" s="72"/>
      <c r="X237" s="72"/>
    </row>
    <row r="238" spans="1:24" x14ac:dyDescent="0.3">
      <c r="A238" s="72"/>
      <c r="B238" s="73">
        <v>3</v>
      </c>
      <c r="C238" s="74"/>
      <c r="D238" s="56">
        <f t="shared" si="307"/>
        <v>0</v>
      </c>
      <c r="E238" s="56">
        <f t="shared" si="308"/>
        <v>0</v>
      </c>
      <c r="F238" s="75">
        <f t="shared" si="309"/>
        <v>0</v>
      </c>
      <c r="G238" s="76"/>
      <c r="H238" s="76"/>
      <c r="I238" s="77">
        <f t="shared" si="310"/>
        <v>0</v>
      </c>
      <c r="J238" s="16">
        <f t="shared" si="311"/>
        <v>0</v>
      </c>
      <c r="K238" s="77">
        <f t="shared" si="312"/>
        <v>0</v>
      </c>
      <c r="L238" s="77">
        <f t="shared" si="313"/>
        <v>0</v>
      </c>
      <c r="M238" s="73"/>
      <c r="N238" s="78">
        <f t="shared" si="314"/>
        <v>0</v>
      </c>
      <c r="O238" s="73"/>
      <c r="P238" s="73"/>
      <c r="Q238" s="73"/>
      <c r="R238" s="68">
        <f t="shared" si="315"/>
        <v>0</v>
      </c>
      <c r="S238" s="65"/>
      <c r="T238" s="69">
        <f t="shared" si="316"/>
        <v>0</v>
      </c>
      <c r="U238" s="70"/>
      <c r="V238" s="72"/>
      <c r="W238" s="72"/>
      <c r="X238" s="72"/>
    </row>
    <row r="239" spans="1:24" x14ac:dyDescent="0.3">
      <c r="A239" s="72"/>
      <c r="B239" s="73">
        <v>3</v>
      </c>
      <c r="C239" s="74"/>
      <c r="D239" s="56">
        <f t="shared" si="297"/>
        <v>0</v>
      </c>
      <c r="E239" s="56">
        <f t="shared" si="298"/>
        <v>0</v>
      </c>
      <c r="F239" s="75">
        <f t="shared" si="299"/>
        <v>0</v>
      </c>
      <c r="G239" s="76"/>
      <c r="H239" s="76"/>
      <c r="I239" s="77">
        <f t="shared" si="303"/>
        <v>0</v>
      </c>
      <c r="J239" s="16">
        <f t="shared" si="304"/>
        <v>0</v>
      </c>
      <c r="K239" s="77">
        <f t="shared" si="305"/>
        <v>0</v>
      </c>
      <c r="L239" s="77">
        <f t="shared" si="306"/>
        <v>0</v>
      </c>
      <c r="M239" s="73"/>
      <c r="N239" s="78">
        <f t="shared" si="300"/>
        <v>0</v>
      </c>
      <c r="O239" s="73"/>
      <c r="P239" s="73"/>
      <c r="Q239" s="73"/>
      <c r="R239" s="68">
        <f t="shared" si="301"/>
        <v>0</v>
      </c>
      <c r="S239" s="65"/>
      <c r="T239" s="69">
        <f t="shared" si="302"/>
        <v>0</v>
      </c>
      <c r="U239" s="70"/>
      <c r="V239" s="72"/>
      <c r="W239" s="72"/>
      <c r="X239" s="72"/>
    </row>
    <row r="240" spans="1:24" x14ac:dyDescent="0.3">
      <c r="A240" s="72"/>
      <c r="B240" s="73">
        <v>3</v>
      </c>
      <c r="C240" s="74"/>
      <c r="D240" s="56">
        <f t="shared" si="297"/>
        <v>0</v>
      </c>
      <c r="E240" s="56">
        <f t="shared" si="298"/>
        <v>0</v>
      </c>
      <c r="F240" s="75">
        <f t="shared" si="299"/>
        <v>0</v>
      </c>
      <c r="G240" s="76"/>
      <c r="H240" s="76"/>
      <c r="I240" s="77">
        <f t="shared" si="303"/>
        <v>0</v>
      </c>
      <c r="J240" s="16">
        <f t="shared" si="304"/>
        <v>0</v>
      </c>
      <c r="K240" s="77">
        <f t="shared" si="305"/>
        <v>0</v>
      </c>
      <c r="L240" s="77">
        <f t="shared" si="306"/>
        <v>0</v>
      </c>
      <c r="M240" s="73"/>
      <c r="N240" s="78">
        <f t="shared" si="300"/>
        <v>0</v>
      </c>
      <c r="O240" s="73"/>
      <c r="P240" s="73"/>
      <c r="Q240" s="73"/>
      <c r="R240" s="68">
        <f t="shared" si="301"/>
        <v>0</v>
      </c>
      <c r="S240" s="65"/>
      <c r="T240" s="69">
        <f t="shared" si="302"/>
        <v>0</v>
      </c>
      <c r="U240" s="70"/>
      <c r="V240" s="72"/>
      <c r="W240" s="72"/>
      <c r="X240" s="72"/>
    </row>
    <row r="241" spans="1:25" x14ac:dyDescent="0.3">
      <c r="A241" s="72"/>
      <c r="B241" s="73">
        <v>3</v>
      </c>
      <c r="C241" s="74"/>
      <c r="D241" s="56">
        <f t="shared" si="297"/>
        <v>0</v>
      </c>
      <c r="E241" s="56">
        <f t="shared" si="298"/>
        <v>0</v>
      </c>
      <c r="F241" s="75">
        <f t="shared" si="299"/>
        <v>0</v>
      </c>
      <c r="G241" s="76"/>
      <c r="H241" s="76"/>
      <c r="I241" s="77">
        <f t="shared" si="303"/>
        <v>0</v>
      </c>
      <c r="J241" s="16">
        <f t="shared" si="304"/>
        <v>0</v>
      </c>
      <c r="K241" s="77">
        <f t="shared" si="305"/>
        <v>0</v>
      </c>
      <c r="L241" s="77">
        <f t="shared" si="306"/>
        <v>0</v>
      </c>
      <c r="M241" s="73"/>
      <c r="N241" s="78">
        <f t="shared" si="300"/>
        <v>0</v>
      </c>
      <c r="O241" s="73"/>
      <c r="P241" s="73"/>
      <c r="Q241" s="73"/>
      <c r="R241" s="68">
        <f t="shared" si="301"/>
        <v>0</v>
      </c>
      <c r="S241" s="65"/>
      <c r="T241" s="69">
        <f t="shared" si="302"/>
        <v>0</v>
      </c>
      <c r="U241" s="70"/>
      <c r="V241" s="72"/>
      <c r="W241" s="72"/>
      <c r="X241" s="72"/>
    </row>
    <row r="242" spans="1:25" x14ac:dyDescent="0.3">
      <c r="A242" s="72"/>
      <c r="B242" s="73">
        <v>3</v>
      </c>
      <c r="C242" s="74"/>
      <c r="D242" s="56">
        <f t="shared" si="297"/>
        <v>0</v>
      </c>
      <c r="E242" s="56">
        <f t="shared" si="298"/>
        <v>0</v>
      </c>
      <c r="F242" s="75">
        <f t="shared" si="299"/>
        <v>0</v>
      </c>
      <c r="G242" s="76"/>
      <c r="H242" s="76"/>
      <c r="I242" s="77">
        <f t="shared" si="303"/>
        <v>0</v>
      </c>
      <c r="J242" s="16">
        <f t="shared" si="304"/>
        <v>0</v>
      </c>
      <c r="K242" s="77">
        <f t="shared" si="305"/>
        <v>0</v>
      </c>
      <c r="L242" s="77">
        <f t="shared" si="306"/>
        <v>0</v>
      </c>
      <c r="M242" s="73"/>
      <c r="N242" s="78">
        <f t="shared" si="300"/>
        <v>0</v>
      </c>
      <c r="O242" s="73"/>
      <c r="P242" s="73"/>
      <c r="Q242" s="73"/>
      <c r="R242" s="68">
        <f t="shared" si="301"/>
        <v>0</v>
      </c>
      <c r="S242" s="65"/>
      <c r="T242" s="69">
        <f t="shared" si="302"/>
        <v>0</v>
      </c>
      <c r="U242" s="70"/>
      <c r="V242" s="72"/>
      <c r="W242" s="72"/>
      <c r="X242" s="72"/>
    </row>
    <row r="243" spans="1:25" x14ac:dyDescent="0.3">
      <c r="A243" s="72"/>
      <c r="B243" s="73">
        <v>3</v>
      </c>
      <c r="C243" s="74"/>
      <c r="D243" s="56">
        <f t="shared" ref="D243" si="317">IF(C243&gt;0,K243/(I243/C243),0)</f>
        <v>0</v>
      </c>
      <c r="E243" s="56">
        <f t="shared" ref="E243" si="318">IF(C243&gt;0,R243/(I243/C243),0)</f>
        <v>0</v>
      </c>
      <c r="F243" s="75">
        <f t="shared" ref="F243" si="319">IF(U243&gt;0,FLOOR((P243+T243)/U243,0.1),0)</f>
        <v>0</v>
      </c>
      <c r="G243" s="76"/>
      <c r="H243" s="76"/>
      <c r="I243" s="77">
        <f t="shared" ref="I243" si="320">K243+R243</f>
        <v>0</v>
      </c>
      <c r="J243" s="16">
        <f t="shared" ref="J243" si="321">P243+T243</f>
        <v>0</v>
      </c>
      <c r="K243" s="77">
        <f t="shared" ref="K243" si="322">L243+Q243</f>
        <v>0</v>
      </c>
      <c r="L243" s="77">
        <f t="shared" ref="L243" si="323">M243+N243</f>
        <v>0</v>
      </c>
      <c r="M243" s="73"/>
      <c r="N243" s="78">
        <f t="shared" si="300"/>
        <v>0</v>
      </c>
      <c r="O243" s="73"/>
      <c r="P243" s="73"/>
      <c r="Q243" s="73"/>
      <c r="R243" s="68">
        <f t="shared" si="301"/>
        <v>0</v>
      </c>
      <c r="S243" s="65"/>
      <c r="T243" s="69">
        <f t="shared" si="302"/>
        <v>0</v>
      </c>
      <c r="U243" s="70"/>
      <c r="V243" s="72"/>
      <c r="W243" s="72"/>
      <c r="X243" s="72"/>
    </row>
    <row r="244" spans="1:25" x14ac:dyDescent="0.3">
      <c r="A244" s="79" t="s">
        <v>149</v>
      </c>
      <c r="B244" s="57">
        <v>3</v>
      </c>
      <c r="C244" s="12">
        <f>SUM(C234:C243)</f>
        <v>0</v>
      </c>
      <c r="D244" s="12">
        <f>SUM(D234:D243)</f>
        <v>0</v>
      </c>
      <c r="E244" s="12">
        <f>SUM(E234:E243)</f>
        <v>0</v>
      </c>
      <c r="F244" s="56" t="s">
        <v>14</v>
      </c>
      <c r="G244" s="57" t="s">
        <v>14</v>
      </c>
      <c r="H244" s="57" t="s">
        <v>14</v>
      </c>
      <c r="I244" s="12">
        <f>SUM(I234:I243)</f>
        <v>0</v>
      </c>
      <c r="J244" s="56" t="s">
        <v>14</v>
      </c>
      <c r="K244" s="12">
        <f>SUM(K234:K243)</f>
        <v>0</v>
      </c>
      <c r="L244" s="12">
        <f>SUM(L234:L243)</f>
        <v>0</v>
      </c>
      <c r="M244" s="12">
        <f>SUM(M234:M243)</f>
        <v>0</v>
      </c>
      <c r="N244" s="12">
        <f>SUM(N234:N243)</f>
        <v>0</v>
      </c>
      <c r="O244" s="12">
        <f>SUM(O234:O243)</f>
        <v>0</v>
      </c>
      <c r="P244" s="56" t="s">
        <v>14</v>
      </c>
      <c r="Q244" s="12">
        <f>SUM(Q234:Q243)</f>
        <v>0</v>
      </c>
      <c r="R244" s="12">
        <f>SUM(R234:R243)</f>
        <v>0</v>
      </c>
      <c r="S244" s="12">
        <f>SUM(S234:S243)</f>
        <v>0</v>
      </c>
      <c r="T244" s="56" t="s">
        <v>14</v>
      </c>
      <c r="U244" s="57" t="s">
        <v>14</v>
      </c>
      <c r="V244" s="57" t="s">
        <v>14</v>
      </c>
      <c r="W244" s="57" t="s">
        <v>14</v>
      </c>
      <c r="X244" s="57" t="s">
        <v>14</v>
      </c>
    </row>
    <row r="245" spans="1:25" x14ac:dyDescent="0.3">
      <c r="A245" s="79" t="s">
        <v>150</v>
      </c>
      <c r="B245" s="57">
        <v>3</v>
      </c>
      <c r="C245" s="56" t="s">
        <v>14</v>
      </c>
      <c r="D245" s="56" t="s">
        <v>14</v>
      </c>
      <c r="E245" s="56" t="s">
        <v>14</v>
      </c>
      <c r="F245" s="12">
        <f>SUM(F234:F243)</f>
        <v>0</v>
      </c>
      <c r="G245" s="57" t="s">
        <v>14</v>
      </c>
      <c r="H245" s="57" t="s">
        <v>14</v>
      </c>
      <c r="I245" s="57" t="s">
        <v>14</v>
      </c>
      <c r="J245" s="12">
        <f>SUM(J234:J243)</f>
        <v>0</v>
      </c>
      <c r="K245" s="57" t="s">
        <v>14</v>
      </c>
      <c r="L245" s="57" t="s">
        <v>14</v>
      </c>
      <c r="M245" s="57" t="s">
        <v>14</v>
      </c>
      <c r="N245" s="57" t="s">
        <v>14</v>
      </c>
      <c r="O245" s="57" t="s">
        <v>14</v>
      </c>
      <c r="P245" s="12">
        <f>SUM(P234:P243)</f>
        <v>0</v>
      </c>
      <c r="Q245" s="57" t="s">
        <v>14</v>
      </c>
      <c r="R245" s="57" t="s">
        <v>14</v>
      </c>
      <c r="S245" s="57" t="s">
        <v>14</v>
      </c>
      <c r="T245" s="12">
        <f>SUM(T234:T243)</f>
        <v>0</v>
      </c>
      <c r="U245" s="16" t="s">
        <v>14</v>
      </c>
      <c r="V245" s="57" t="s">
        <v>14</v>
      </c>
      <c r="W245" s="57" t="s">
        <v>14</v>
      </c>
      <c r="X245" s="57" t="s">
        <v>14</v>
      </c>
    </row>
    <row r="246" spans="1:25" x14ac:dyDescent="0.3">
      <c r="A246" s="79" t="s">
        <v>151</v>
      </c>
      <c r="B246" s="57">
        <v>3</v>
      </c>
      <c r="C246" s="12">
        <f>SUMIF(H234:H243,"f",C234:C243)</f>
        <v>0</v>
      </c>
      <c r="D246" s="12">
        <f>SUMIF(H234:H243,"f",D234:D243)</f>
        <v>0</v>
      </c>
      <c r="E246" s="12">
        <f>SUMIF(H234:H243,"f",E234:E243)</f>
        <v>0</v>
      </c>
      <c r="F246" s="56" t="s">
        <v>14</v>
      </c>
      <c r="G246" s="57" t="s">
        <v>14</v>
      </c>
      <c r="H246" s="57" t="s">
        <v>14</v>
      </c>
      <c r="I246" s="12">
        <f>SUMIF(H234:H243,"f",I234:I243)</f>
        <v>0</v>
      </c>
      <c r="J246" s="57" t="s">
        <v>14</v>
      </c>
      <c r="K246" s="12">
        <f>SUMIF(H234:H243,"f",K234:K243)</f>
        <v>0</v>
      </c>
      <c r="L246" s="12">
        <f>SUMIF(H234:H243,"f",L234:L243)</f>
        <v>0</v>
      </c>
      <c r="M246" s="12">
        <f>SUMIF(H234:H243,"f",M234:M243)</f>
        <v>0</v>
      </c>
      <c r="N246" s="12">
        <f>SUMIF(H234:H243,"f",N234:N243)</f>
        <v>0</v>
      </c>
      <c r="O246" s="12">
        <f>SUMIF(H234:H243,"f",O234:O243)</f>
        <v>0</v>
      </c>
      <c r="P246" s="57" t="s">
        <v>14</v>
      </c>
      <c r="Q246" s="12">
        <f>SUMIF(H234:H243,"f",Q234:Q243)</f>
        <v>0</v>
      </c>
      <c r="R246" s="12">
        <f>SUMIF(H234:H243,"f",R234:R243)</f>
        <v>0</v>
      </c>
      <c r="S246" s="12">
        <f>SUMIF(H234:H243,"f",S234:S243)</f>
        <v>0</v>
      </c>
      <c r="T246" s="57" t="s">
        <v>14</v>
      </c>
      <c r="U246" s="57" t="s">
        <v>14</v>
      </c>
      <c r="V246" s="57" t="s">
        <v>14</v>
      </c>
      <c r="W246" s="57" t="s">
        <v>14</v>
      </c>
      <c r="X246" s="57" t="s">
        <v>14</v>
      </c>
    </row>
    <row r="247" spans="1:25" x14ac:dyDescent="0.3">
      <c r="A247" s="183" t="s">
        <v>29</v>
      </c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</row>
    <row r="248" spans="1:25" x14ac:dyDescent="0.3">
      <c r="A248" s="72" t="s">
        <v>198</v>
      </c>
      <c r="B248" s="73">
        <v>3</v>
      </c>
      <c r="C248" s="74">
        <v>4</v>
      </c>
      <c r="D248" s="56">
        <f t="shared" ref="D248:D257" si="324">IF(C248&gt;0,K248/(I248/C248),0)</f>
        <v>1.96</v>
      </c>
      <c r="E248" s="56">
        <f t="shared" ref="E248:E257" si="325">IF(C248&gt;0,R248/(I248/C248),0)</f>
        <v>2.04</v>
      </c>
      <c r="F248" s="75">
        <f t="shared" ref="F248:F257" si="326">IF(U248&gt;0,FLOOR((P248+T248)/U248,0.1),0)</f>
        <v>3.2</v>
      </c>
      <c r="G248" s="76" t="s">
        <v>17</v>
      </c>
      <c r="H248" s="76" t="s">
        <v>19</v>
      </c>
      <c r="I248" s="77">
        <f>K248+R248</f>
        <v>100</v>
      </c>
      <c r="J248" s="16">
        <f>P248+T248</f>
        <v>81</v>
      </c>
      <c r="K248" s="77">
        <f>L248+Q248</f>
        <v>49</v>
      </c>
      <c r="L248" s="77">
        <f>M248+N248</f>
        <v>45</v>
      </c>
      <c r="M248" s="73">
        <v>15</v>
      </c>
      <c r="N248" s="78">
        <f t="shared" ref="N248:N257" si="327">O248+P248</f>
        <v>30</v>
      </c>
      <c r="O248" s="73"/>
      <c r="P248" s="73">
        <v>30</v>
      </c>
      <c r="Q248" s="73">
        <v>4</v>
      </c>
      <c r="R248" s="68">
        <f t="shared" ref="R248:R257" si="328">(C248*U248)-K248</f>
        <v>51</v>
      </c>
      <c r="S248" s="65"/>
      <c r="T248" s="69">
        <f t="shared" ref="T248:T257" si="329">R248-S248</f>
        <v>51</v>
      </c>
      <c r="U248" s="70">
        <v>25</v>
      </c>
      <c r="V248" s="72">
        <v>100</v>
      </c>
      <c r="W248" s="72"/>
      <c r="X248" s="72"/>
      <c r="Y248" s="53" t="s">
        <v>169</v>
      </c>
    </row>
    <row r="249" spans="1:25" x14ac:dyDescent="0.3">
      <c r="A249" s="72" t="s">
        <v>263</v>
      </c>
      <c r="B249" s="73">
        <v>3</v>
      </c>
      <c r="C249" s="74">
        <v>2.5</v>
      </c>
      <c r="D249" s="56">
        <f t="shared" si="324"/>
        <v>1.28</v>
      </c>
      <c r="E249" s="56">
        <f t="shared" si="325"/>
        <v>1.22</v>
      </c>
      <c r="F249" s="75">
        <f t="shared" si="326"/>
        <v>1</v>
      </c>
      <c r="G249" s="76" t="s">
        <v>21</v>
      </c>
      <c r="H249" s="76" t="s">
        <v>19</v>
      </c>
      <c r="I249" s="77">
        <f t="shared" ref="I249:I257" si="330">K249+R249</f>
        <v>62.5</v>
      </c>
      <c r="J249" s="16">
        <f t="shared" ref="J249:J257" si="331">P249+T249</f>
        <v>25.5</v>
      </c>
      <c r="K249" s="77">
        <f t="shared" ref="K249:K257" si="332">L249+Q249</f>
        <v>32</v>
      </c>
      <c r="L249" s="77">
        <f t="shared" ref="L249:L257" si="333">M249+N249</f>
        <v>30</v>
      </c>
      <c r="M249" s="73">
        <v>15</v>
      </c>
      <c r="N249" s="78">
        <f t="shared" si="327"/>
        <v>15</v>
      </c>
      <c r="O249" s="73">
        <v>5</v>
      </c>
      <c r="P249" s="73">
        <v>10</v>
      </c>
      <c r="Q249" s="73">
        <v>2</v>
      </c>
      <c r="R249" s="68">
        <f t="shared" si="328"/>
        <v>30.5</v>
      </c>
      <c r="S249" s="65">
        <v>15</v>
      </c>
      <c r="T249" s="69">
        <f t="shared" si="329"/>
        <v>15.5</v>
      </c>
      <c r="U249" s="70">
        <v>25</v>
      </c>
      <c r="V249" s="72">
        <v>100</v>
      </c>
      <c r="W249" s="72"/>
      <c r="X249" s="72"/>
      <c r="Y249" s="2">
        <v>5</v>
      </c>
    </row>
    <row r="250" spans="1:25" x14ac:dyDescent="0.3">
      <c r="A250" s="105" t="s">
        <v>199</v>
      </c>
      <c r="B250" s="73">
        <v>3</v>
      </c>
      <c r="C250" s="74">
        <v>2.5</v>
      </c>
      <c r="D250" s="56">
        <f t="shared" si="324"/>
        <v>1.28</v>
      </c>
      <c r="E250" s="56">
        <f t="shared" si="325"/>
        <v>1.22</v>
      </c>
      <c r="F250" s="75">
        <f t="shared" si="326"/>
        <v>1.8</v>
      </c>
      <c r="G250" s="76" t="s">
        <v>21</v>
      </c>
      <c r="H250" s="76" t="s">
        <v>19</v>
      </c>
      <c r="I250" s="77">
        <f t="shared" si="330"/>
        <v>62.5</v>
      </c>
      <c r="J250" s="16">
        <f t="shared" si="331"/>
        <v>45.5</v>
      </c>
      <c r="K250" s="77">
        <f t="shared" si="332"/>
        <v>32</v>
      </c>
      <c r="L250" s="77">
        <f t="shared" si="333"/>
        <v>30</v>
      </c>
      <c r="M250" s="73">
        <v>15</v>
      </c>
      <c r="N250" s="78">
        <f t="shared" si="327"/>
        <v>15</v>
      </c>
      <c r="O250" s="73"/>
      <c r="P250" s="73">
        <v>15</v>
      </c>
      <c r="Q250" s="73">
        <v>2</v>
      </c>
      <c r="R250" s="68">
        <f t="shared" si="328"/>
        <v>30.5</v>
      </c>
      <c r="S250" s="65"/>
      <c r="T250" s="69">
        <f t="shared" si="329"/>
        <v>30.5</v>
      </c>
      <c r="U250" s="70">
        <v>25</v>
      </c>
      <c r="V250" s="72">
        <v>100</v>
      </c>
      <c r="W250" s="72"/>
      <c r="X250" s="72"/>
    </row>
    <row r="251" spans="1:25" x14ac:dyDescent="0.3">
      <c r="A251" s="72" t="s">
        <v>200</v>
      </c>
      <c r="B251" s="73">
        <v>3</v>
      </c>
      <c r="C251" s="74">
        <v>4</v>
      </c>
      <c r="D251" s="56">
        <f t="shared" si="324"/>
        <v>1.96</v>
      </c>
      <c r="E251" s="56">
        <f t="shared" si="325"/>
        <v>2.04</v>
      </c>
      <c r="F251" s="75">
        <f t="shared" si="326"/>
        <v>3.2</v>
      </c>
      <c r="G251" s="76" t="s">
        <v>17</v>
      </c>
      <c r="H251" s="76" t="s">
        <v>19</v>
      </c>
      <c r="I251" s="77">
        <f t="shared" si="330"/>
        <v>100</v>
      </c>
      <c r="J251" s="16">
        <f t="shared" si="331"/>
        <v>81</v>
      </c>
      <c r="K251" s="77">
        <f t="shared" si="332"/>
        <v>49</v>
      </c>
      <c r="L251" s="77">
        <f t="shared" si="333"/>
        <v>45</v>
      </c>
      <c r="M251" s="73">
        <v>15</v>
      </c>
      <c r="N251" s="78">
        <f t="shared" si="327"/>
        <v>30</v>
      </c>
      <c r="O251" s="73"/>
      <c r="P251" s="73">
        <v>30</v>
      </c>
      <c r="Q251" s="73">
        <v>4</v>
      </c>
      <c r="R251" s="68">
        <f t="shared" si="328"/>
        <v>51</v>
      </c>
      <c r="S251" s="65"/>
      <c r="T251" s="69">
        <f t="shared" si="329"/>
        <v>51</v>
      </c>
      <c r="U251" s="70">
        <v>25</v>
      </c>
      <c r="V251" s="72">
        <v>100</v>
      </c>
      <c r="W251" s="72"/>
      <c r="X251" s="72"/>
    </row>
    <row r="252" spans="1:25" x14ac:dyDescent="0.3">
      <c r="A252" s="72" t="s">
        <v>201</v>
      </c>
      <c r="B252" s="73">
        <v>3</v>
      </c>
      <c r="C252" s="74">
        <v>4</v>
      </c>
      <c r="D252" s="56">
        <f t="shared" si="324"/>
        <v>1.96</v>
      </c>
      <c r="E252" s="56">
        <f t="shared" si="325"/>
        <v>2.04</v>
      </c>
      <c r="F252" s="75">
        <f t="shared" si="326"/>
        <v>1.6</v>
      </c>
      <c r="G252" s="76" t="s">
        <v>17</v>
      </c>
      <c r="H252" s="76" t="s">
        <v>19</v>
      </c>
      <c r="I252" s="77">
        <f t="shared" si="330"/>
        <v>100</v>
      </c>
      <c r="J252" s="16">
        <f t="shared" si="331"/>
        <v>41</v>
      </c>
      <c r="K252" s="77">
        <f t="shared" si="332"/>
        <v>49</v>
      </c>
      <c r="L252" s="77">
        <f t="shared" si="333"/>
        <v>45</v>
      </c>
      <c r="M252" s="73">
        <v>15</v>
      </c>
      <c r="N252" s="78">
        <f t="shared" si="327"/>
        <v>30</v>
      </c>
      <c r="O252" s="73">
        <v>15</v>
      </c>
      <c r="P252" s="73">
        <v>15</v>
      </c>
      <c r="Q252" s="73">
        <v>4</v>
      </c>
      <c r="R252" s="68">
        <f t="shared" si="328"/>
        <v>51</v>
      </c>
      <c r="S252" s="65">
        <v>25</v>
      </c>
      <c r="T252" s="69">
        <f t="shared" si="329"/>
        <v>26</v>
      </c>
      <c r="U252" s="70">
        <v>25</v>
      </c>
      <c r="V252" s="72">
        <v>100</v>
      </c>
      <c r="W252" s="72"/>
      <c r="X252" s="72"/>
    </row>
    <row r="253" spans="1:25" x14ac:dyDescent="0.3">
      <c r="A253" s="72" t="s">
        <v>202</v>
      </c>
      <c r="B253" s="73">
        <v>3</v>
      </c>
      <c r="C253" s="74">
        <v>4</v>
      </c>
      <c r="D253" s="56">
        <f t="shared" ref="D253:D255" si="334">IF(C253&gt;0,K253/(I253/C253),0)</f>
        <v>1.96</v>
      </c>
      <c r="E253" s="56">
        <f t="shared" ref="E253:E255" si="335">IF(C253&gt;0,R253/(I253/C253),0)</f>
        <v>2.04</v>
      </c>
      <c r="F253" s="75">
        <f t="shared" ref="F253:F255" si="336">IF(U253&gt;0,FLOOR((P253+T253)/U253,0.1),0)</f>
        <v>3.2</v>
      </c>
      <c r="G253" s="76" t="s">
        <v>17</v>
      </c>
      <c r="H253" s="76" t="s">
        <v>19</v>
      </c>
      <c r="I253" s="77">
        <f t="shared" ref="I253:I255" si="337">K253+R253</f>
        <v>100</v>
      </c>
      <c r="J253" s="16">
        <f t="shared" ref="J253:J255" si="338">P253+T253</f>
        <v>81</v>
      </c>
      <c r="K253" s="77">
        <f t="shared" ref="K253:K255" si="339">L253+Q253</f>
        <v>49</v>
      </c>
      <c r="L253" s="77">
        <f t="shared" ref="L253:L255" si="340">M253+N253</f>
        <v>45</v>
      </c>
      <c r="M253" s="73">
        <v>15</v>
      </c>
      <c r="N253" s="78">
        <f t="shared" si="327"/>
        <v>30</v>
      </c>
      <c r="O253" s="73"/>
      <c r="P253" s="73">
        <v>30</v>
      </c>
      <c r="Q253" s="73">
        <v>4</v>
      </c>
      <c r="R253" s="68">
        <f t="shared" si="328"/>
        <v>51</v>
      </c>
      <c r="S253" s="65"/>
      <c r="T253" s="69">
        <f t="shared" si="329"/>
        <v>51</v>
      </c>
      <c r="U253" s="70">
        <v>25</v>
      </c>
      <c r="V253" s="72">
        <v>100</v>
      </c>
      <c r="W253" s="72"/>
      <c r="X253" s="72"/>
      <c r="Y253" s="2">
        <v>5</v>
      </c>
    </row>
    <row r="254" spans="1:25" x14ac:dyDescent="0.3">
      <c r="A254" s="72" t="s">
        <v>203</v>
      </c>
      <c r="B254" s="73">
        <v>3</v>
      </c>
      <c r="C254" s="74">
        <v>2.5</v>
      </c>
      <c r="D254" s="56">
        <f t="shared" si="334"/>
        <v>1.28</v>
      </c>
      <c r="E254" s="56">
        <f t="shared" si="335"/>
        <v>1.22</v>
      </c>
      <c r="F254" s="75">
        <f t="shared" si="336"/>
        <v>1.8</v>
      </c>
      <c r="G254" s="76" t="s">
        <v>21</v>
      </c>
      <c r="H254" s="76" t="s">
        <v>19</v>
      </c>
      <c r="I254" s="77">
        <f t="shared" si="337"/>
        <v>62.5</v>
      </c>
      <c r="J254" s="16">
        <f t="shared" si="338"/>
        <v>45.5</v>
      </c>
      <c r="K254" s="77">
        <f t="shared" si="339"/>
        <v>32</v>
      </c>
      <c r="L254" s="77">
        <f t="shared" si="340"/>
        <v>30</v>
      </c>
      <c r="M254" s="73">
        <v>15</v>
      </c>
      <c r="N254" s="78">
        <f t="shared" si="327"/>
        <v>15</v>
      </c>
      <c r="O254" s="73"/>
      <c r="P254" s="73">
        <v>15</v>
      </c>
      <c r="Q254" s="73">
        <v>2</v>
      </c>
      <c r="R254" s="68">
        <f t="shared" si="328"/>
        <v>30.5</v>
      </c>
      <c r="S254" s="65"/>
      <c r="T254" s="69">
        <f t="shared" si="329"/>
        <v>30.5</v>
      </c>
      <c r="U254" s="70">
        <v>25</v>
      </c>
      <c r="V254" s="72">
        <v>100</v>
      </c>
      <c r="W254" s="72"/>
      <c r="X254" s="72"/>
    </row>
    <row r="255" spans="1:25" x14ac:dyDescent="0.3">
      <c r="A255" s="72" t="s">
        <v>204</v>
      </c>
      <c r="B255" s="73">
        <v>3</v>
      </c>
      <c r="C255" s="74">
        <v>2</v>
      </c>
      <c r="D255" s="56">
        <f t="shared" si="334"/>
        <v>1.28</v>
      </c>
      <c r="E255" s="56">
        <f t="shared" si="335"/>
        <v>0.72</v>
      </c>
      <c r="F255" s="75">
        <f t="shared" si="336"/>
        <v>0</v>
      </c>
      <c r="G255" s="76" t="s">
        <v>21</v>
      </c>
      <c r="H255" s="76" t="s">
        <v>19</v>
      </c>
      <c r="I255" s="77">
        <f t="shared" si="337"/>
        <v>50</v>
      </c>
      <c r="J255" s="16">
        <f t="shared" si="338"/>
        <v>0</v>
      </c>
      <c r="K255" s="77">
        <f t="shared" si="339"/>
        <v>32</v>
      </c>
      <c r="L255" s="77">
        <f t="shared" si="340"/>
        <v>30</v>
      </c>
      <c r="M255" s="73">
        <v>15</v>
      </c>
      <c r="N255" s="78">
        <f t="shared" si="327"/>
        <v>15</v>
      </c>
      <c r="O255" s="73">
        <v>15</v>
      </c>
      <c r="P255" s="73"/>
      <c r="Q255" s="73">
        <v>2</v>
      </c>
      <c r="R255" s="68">
        <f t="shared" si="328"/>
        <v>18</v>
      </c>
      <c r="S255" s="65">
        <v>18</v>
      </c>
      <c r="T255" s="69">
        <f t="shared" si="329"/>
        <v>0</v>
      </c>
      <c r="U255" s="70">
        <v>25</v>
      </c>
      <c r="V255" s="72">
        <v>100</v>
      </c>
      <c r="W255" s="72"/>
      <c r="X255" s="72"/>
    </row>
    <row r="256" spans="1:25" x14ac:dyDescent="0.3">
      <c r="A256" s="72" t="s">
        <v>205</v>
      </c>
      <c r="B256" s="73">
        <v>3</v>
      </c>
      <c r="C256" s="74">
        <v>2</v>
      </c>
      <c r="D256" s="56">
        <f t="shared" si="324"/>
        <v>1.28</v>
      </c>
      <c r="E256" s="56">
        <f t="shared" si="325"/>
        <v>0.72</v>
      </c>
      <c r="F256" s="75">
        <f t="shared" si="326"/>
        <v>0</v>
      </c>
      <c r="G256" s="76" t="s">
        <v>21</v>
      </c>
      <c r="H256" s="76" t="s">
        <v>19</v>
      </c>
      <c r="I256" s="77">
        <f t="shared" si="330"/>
        <v>50</v>
      </c>
      <c r="J256" s="16">
        <f t="shared" si="331"/>
        <v>0</v>
      </c>
      <c r="K256" s="77">
        <f t="shared" si="332"/>
        <v>32</v>
      </c>
      <c r="L256" s="77">
        <f t="shared" si="333"/>
        <v>30</v>
      </c>
      <c r="M256" s="73">
        <v>15</v>
      </c>
      <c r="N256" s="78">
        <f t="shared" si="327"/>
        <v>15</v>
      </c>
      <c r="O256" s="73">
        <v>15</v>
      </c>
      <c r="P256" s="73"/>
      <c r="Q256" s="73">
        <v>2</v>
      </c>
      <c r="R256" s="68">
        <f t="shared" si="328"/>
        <v>18</v>
      </c>
      <c r="S256" s="65">
        <v>18</v>
      </c>
      <c r="T256" s="69">
        <f t="shared" si="329"/>
        <v>0</v>
      </c>
      <c r="U256" s="70">
        <v>25</v>
      </c>
      <c r="V256" s="72">
        <v>100</v>
      </c>
      <c r="W256" s="72"/>
      <c r="X256" s="72"/>
    </row>
    <row r="257" spans="1:24" x14ac:dyDescent="0.3">
      <c r="A257" s="72"/>
      <c r="B257" s="73">
        <v>3</v>
      </c>
      <c r="C257" s="74"/>
      <c r="D257" s="56">
        <f t="shared" si="324"/>
        <v>0</v>
      </c>
      <c r="E257" s="56">
        <f t="shared" si="325"/>
        <v>0</v>
      </c>
      <c r="F257" s="75">
        <f t="shared" si="326"/>
        <v>0</v>
      </c>
      <c r="G257" s="76"/>
      <c r="H257" s="76"/>
      <c r="I257" s="77">
        <f t="shared" si="330"/>
        <v>0</v>
      </c>
      <c r="J257" s="16">
        <f t="shared" si="331"/>
        <v>0</v>
      </c>
      <c r="K257" s="77">
        <f t="shared" si="332"/>
        <v>0</v>
      </c>
      <c r="L257" s="77">
        <f t="shared" si="333"/>
        <v>0</v>
      </c>
      <c r="M257" s="73"/>
      <c r="N257" s="78">
        <f t="shared" si="327"/>
        <v>0</v>
      </c>
      <c r="O257" s="73"/>
      <c r="P257" s="73"/>
      <c r="Q257" s="73"/>
      <c r="R257" s="68">
        <f t="shared" si="328"/>
        <v>0</v>
      </c>
      <c r="S257" s="65"/>
      <c r="T257" s="69">
        <f t="shared" si="329"/>
        <v>0</v>
      </c>
      <c r="U257" s="70"/>
      <c r="V257" s="72"/>
      <c r="W257" s="72"/>
      <c r="X257" s="72"/>
    </row>
    <row r="258" spans="1:24" x14ac:dyDescent="0.3">
      <c r="A258" s="79" t="s">
        <v>149</v>
      </c>
      <c r="B258" s="57">
        <v>3</v>
      </c>
      <c r="C258" s="12">
        <f>SUM(C248:C257)</f>
        <v>27.5</v>
      </c>
      <c r="D258" s="12">
        <f>SUM(D248:D257)</f>
        <v>14.24</v>
      </c>
      <c r="E258" s="12">
        <f>SUM(E248:E257)</f>
        <v>13.26</v>
      </c>
      <c r="F258" s="56" t="s">
        <v>14</v>
      </c>
      <c r="G258" s="57" t="s">
        <v>14</v>
      </c>
      <c r="H258" s="57" t="s">
        <v>14</v>
      </c>
      <c r="I258" s="12">
        <f>SUM(I248:I257)</f>
        <v>687.5</v>
      </c>
      <c r="J258" s="56" t="s">
        <v>14</v>
      </c>
      <c r="K258" s="12">
        <f t="shared" ref="K258:O258" si="341">SUM(K248:K257)</f>
        <v>356</v>
      </c>
      <c r="L258" s="12">
        <f t="shared" si="341"/>
        <v>330</v>
      </c>
      <c r="M258" s="12">
        <f t="shared" si="341"/>
        <v>135</v>
      </c>
      <c r="N258" s="12">
        <f t="shared" si="341"/>
        <v>195</v>
      </c>
      <c r="O258" s="12">
        <f t="shared" si="341"/>
        <v>50</v>
      </c>
      <c r="P258" s="56" t="s">
        <v>14</v>
      </c>
      <c r="Q258" s="12">
        <f t="shared" ref="Q258:S258" si="342">SUM(Q248:Q257)</f>
        <v>26</v>
      </c>
      <c r="R258" s="12">
        <f t="shared" si="342"/>
        <v>331.5</v>
      </c>
      <c r="S258" s="12">
        <f t="shared" si="342"/>
        <v>76</v>
      </c>
      <c r="T258" s="56" t="s">
        <v>14</v>
      </c>
      <c r="U258" s="57" t="s">
        <v>14</v>
      </c>
      <c r="V258" s="57" t="s">
        <v>14</v>
      </c>
      <c r="W258" s="57" t="s">
        <v>14</v>
      </c>
      <c r="X258" s="57" t="s">
        <v>14</v>
      </c>
    </row>
    <row r="259" spans="1:24" x14ac:dyDescent="0.3">
      <c r="A259" s="79" t="s">
        <v>150</v>
      </c>
      <c r="B259" s="57">
        <v>3</v>
      </c>
      <c r="C259" s="56" t="s">
        <v>14</v>
      </c>
      <c r="D259" s="56" t="s">
        <v>14</v>
      </c>
      <c r="E259" s="56" t="s">
        <v>14</v>
      </c>
      <c r="F259" s="12">
        <f>SUM(F248:F257)</f>
        <v>15.8</v>
      </c>
      <c r="G259" s="57" t="s">
        <v>14</v>
      </c>
      <c r="H259" s="57" t="s">
        <v>14</v>
      </c>
      <c r="I259" s="57" t="s">
        <v>14</v>
      </c>
      <c r="J259" s="12">
        <f>SUM(J248:J257)</f>
        <v>400.5</v>
      </c>
      <c r="K259" s="57" t="s">
        <v>14</v>
      </c>
      <c r="L259" s="57" t="s">
        <v>14</v>
      </c>
      <c r="M259" s="57" t="s">
        <v>14</v>
      </c>
      <c r="N259" s="57" t="s">
        <v>14</v>
      </c>
      <c r="O259" s="57" t="s">
        <v>14</v>
      </c>
      <c r="P259" s="12">
        <f>SUM(P248:P257)</f>
        <v>145</v>
      </c>
      <c r="Q259" s="57" t="s">
        <v>14</v>
      </c>
      <c r="R259" s="57" t="s">
        <v>14</v>
      </c>
      <c r="S259" s="57" t="s">
        <v>14</v>
      </c>
      <c r="T259" s="12">
        <f>SUM(T248:T257)</f>
        <v>255.5</v>
      </c>
      <c r="U259" s="16" t="s">
        <v>14</v>
      </c>
      <c r="V259" s="57" t="s">
        <v>14</v>
      </c>
      <c r="W259" s="57" t="s">
        <v>14</v>
      </c>
      <c r="X259" s="57" t="s">
        <v>14</v>
      </c>
    </row>
    <row r="260" spans="1:24" x14ac:dyDescent="0.3">
      <c r="A260" s="79" t="s">
        <v>151</v>
      </c>
      <c r="B260" s="57">
        <v>3</v>
      </c>
      <c r="C260" s="12">
        <f>SUMIF(H248:H257,"f",C248:C257)</f>
        <v>0</v>
      </c>
      <c r="D260" s="12">
        <f>SUMIF(H248:H257,"f",D248:D257)</f>
        <v>0</v>
      </c>
      <c r="E260" s="12">
        <f>SUMIF(H248:H257,"f",E248:E257)</f>
        <v>0</v>
      </c>
      <c r="F260" s="56" t="s">
        <v>14</v>
      </c>
      <c r="G260" s="57" t="s">
        <v>14</v>
      </c>
      <c r="H260" s="57" t="s">
        <v>14</v>
      </c>
      <c r="I260" s="12">
        <f>SUMIF(H248:H257,"f",I248:I257)</f>
        <v>0</v>
      </c>
      <c r="J260" s="57" t="s">
        <v>14</v>
      </c>
      <c r="K260" s="12">
        <f>SUMIF(H248:H257,"f",K248:K257)</f>
        <v>0</v>
      </c>
      <c r="L260" s="12">
        <f>SUMIF(H248:H257,"f",L248:L257)</f>
        <v>0</v>
      </c>
      <c r="M260" s="12">
        <f>SUMIF(H248:H257,"f",M248:M257)</f>
        <v>0</v>
      </c>
      <c r="N260" s="12">
        <f>SUMIF(H248:H257,"f",N248:N257)</f>
        <v>0</v>
      </c>
      <c r="O260" s="12">
        <f>SUMIF(H248:H257,"f",O248:O257)</f>
        <v>0</v>
      </c>
      <c r="P260" s="57" t="s">
        <v>14</v>
      </c>
      <c r="Q260" s="12">
        <f>SUMIF(H248:H257,"f",Q248:Q257)</f>
        <v>0</v>
      </c>
      <c r="R260" s="12">
        <f>SUMIF(H248:H257,"f",R248:R257)</f>
        <v>0</v>
      </c>
      <c r="S260" s="12">
        <f>SUMIF(H248:H257,"f",S248:S257)</f>
        <v>0</v>
      </c>
      <c r="T260" s="57" t="s">
        <v>14</v>
      </c>
      <c r="U260" s="57" t="s">
        <v>14</v>
      </c>
      <c r="V260" s="57" t="s">
        <v>14</v>
      </c>
      <c r="W260" s="57" t="s">
        <v>14</v>
      </c>
      <c r="X260" s="57" t="s">
        <v>14</v>
      </c>
    </row>
    <row r="261" spans="1:24" x14ac:dyDescent="0.3">
      <c r="A261" s="183" t="s">
        <v>30</v>
      </c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</row>
    <row r="262" spans="1:24" x14ac:dyDescent="0.3">
      <c r="A262" s="72"/>
      <c r="B262" s="73">
        <v>3</v>
      </c>
      <c r="C262" s="74"/>
      <c r="D262" s="56">
        <f t="shared" ref="D262:D271" si="343">IF(C262&gt;0,K262/(I262/C262),0)</f>
        <v>0</v>
      </c>
      <c r="E262" s="56">
        <f t="shared" ref="E262:E271" si="344">IF(C262&gt;0,R262/(I262/C262),0)</f>
        <v>0</v>
      </c>
      <c r="F262" s="75">
        <f t="shared" ref="F262:F271" si="345">IF(U262&gt;0,FLOOR((P262+T262)/U262,0.1),0)</f>
        <v>0</v>
      </c>
      <c r="G262" s="76"/>
      <c r="H262" s="76"/>
      <c r="I262" s="77">
        <f>K262+R262</f>
        <v>0</v>
      </c>
      <c r="J262" s="16">
        <f>P262+T262</f>
        <v>0</v>
      </c>
      <c r="K262" s="77">
        <f>L262+Q262</f>
        <v>0</v>
      </c>
      <c r="L262" s="77">
        <f>M262+N262</f>
        <v>0</v>
      </c>
      <c r="M262" s="73"/>
      <c r="N262" s="78">
        <f t="shared" ref="N262:N271" si="346">O262+P262</f>
        <v>0</v>
      </c>
      <c r="O262" s="73"/>
      <c r="P262" s="73"/>
      <c r="Q262" s="73"/>
      <c r="R262" s="68">
        <f t="shared" ref="R262:R271" si="347">(C262*U262)-K262</f>
        <v>0</v>
      </c>
      <c r="S262" s="65"/>
      <c r="T262" s="69">
        <f t="shared" ref="T262:T271" si="348">R262-S262</f>
        <v>0</v>
      </c>
      <c r="U262" s="70"/>
      <c r="V262" s="72"/>
      <c r="W262" s="72"/>
      <c r="X262" s="72"/>
    </row>
    <row r="263" spans="1:24" x14ac:dyDescent="0.3">
      <c r="A263" s="72"/>
      <c r="B263" s="73">
        <v>3</v>
      </c>
      <c r="C263" s="74"/>
      <c r="D263" s="56">
        <f t="shared" si="343"/>
        <v>0</v>
      </c>
      <c r="E263" s="56">
        <f t="shared" si="344"/>
        <v>0</v>
      </c>
      <c r="F263" s="75">
        <f t="shared" si="345"/>
        <v>0</v>
      </c>
      <c r="G263" s="76"/>
      <c r="H263" s="76"/>
      <c r="I263" s="77">
        <f t="shared" ref="I263:I271" si="349">K263+R263</f>
        <v>0</v>
      </c>
      <c r="J263" s="16">
        <f t="shared" ref="J263:J271" si="350">P263+T263</f>
        <v>0</v>
      </c>
      <c r="K263" s="77">
        <f t="shared" ref="K263:K271" si="351">L263+Q263</f>
        <v>0</v>
      </c>
      <c r="L263" s="77">
        <f t="shared" ref="L263:L271" si="352">M263+N263</f>
        <v>0</v>
      </c>
      <c r="M263" s="73"/>
      <c r="N263" s="78">
        <f t="shared" si="346"/>
        <v>0</v>
      </c>
      <c r="O263" s="73"/>
      <c r="P263" s="73"/>
      <c r="Q263" s="73"/>
      <c r="R263" s="68">
        <f t="shared" si="347"/>
        <v>0</v>
      </c>
      <c r="S263" s="65"/>
      <c r="T263" s="69">
        <f t="shared" si="348"/>
        <v>0</v>
      </c>
      <c r="U263" s="70"/>
      <c r="V263" s="72"/>
      <c r="W263" s="72"/>
      <c r="X263" s="72"/>
    </row>
    <row r="264" spans="1:24" x14ac:dyDescent="0.3">
      <c r="A264" s="72"/>
      <c r="B264" s="73">
        <v>3</v>
      </c>
      <c r="C264" s="74"/>
      <c r="D264" s="56">
        <f t="shared" ref="D264:D266" si="353">IF(C264&gt;0,K264/(I264/C264),0)</f>
        <v>0</v>
      </c>
      <c r="E264" s="56">
        <f t="shared" ref="E264:E266" si="354">IF(C264&gt;0,R264/(I264/C264),0)</f>
        <v>0</v>
      </c>
      <c r="F264" s="75">
        <f t="shared" ref="F264:F266" si="355">IF(U264&gt;0,FLOOR((P264+T264)/U264,0.1),0)</f>
        <v>0</v>
      </c>
      <c r="G264" s="76"/>
      <c r="H264" s="76"/>
      <c r="I264" s="77">
        <f t="shared" ref="I264:I266" si="356">K264+R264</f>
        <v>0</v>
      </c>
      <c r="J264" s="16">
        <f t="shared" ref="J264:J266" si="357">P264+T264</f>
        <v>0</v>
      </c>
      <c r="K264" s="77">
        <f t="shared" ref="K264:K266" si="358">L264+Q264</f>
        <v>0</v>
      </c>
      <c r="L264" s="77">
        <f t="shared" ref="L264:L266" si="359">M264+N264</f>
        <v>0</v>
      </c>
      <c r="M264" s="73"/>
      <c r="N264" s="78">
        <f t="shared" ref="N264:N266" si="360">O264+P264</f>
        <v>0</v>
      </c>
      <c r="O264" s="73"/>
      <c r="P264" s="73"/>
      <c r="Q264" s="73"/>
      <c r="R264" s="68">
        <f t="shared" ref="R264:R266" si="361">(C264*U264)-K264</f>
        <v>0</v>
      </c>
      <c r="S264" s="65"/>
      <c r="T264" s="69">
        <f t="shared" ref="T264:T266" si="362">R264-S264</f>
        <v>0</v>
      </c>
      <c r="U264" s="70"/>
      <c r="V264" s="72"/>
      <c r="W264" s="72"/>
      <c r="X264" s="72"/>
    </row>
    <row r="265" spans="1:24" x14ac:dyDescent="0.3">
      <c r="A265" s="72"/>
      <c r="B265" s="73">
        <v>3</v>
      </c>
      <c r="C265" s="74"/>
      <c r="D265" s="56">
        <f t="shared" si="353"/>
        <v>0</v>
      </c>
      <c r="E265" s="56">
        <f t="shared" si="354"/>
        <v>0</v>
      </c>
      <c r="F265" s="75">
        <f t="shared" si="355"/>
        <v>0</v>
      </c>
      <c r="G265" s="76"/>
      <c r="H265" s="76"/>
      <c r="I265" s="77">
        <f t="shared" si="356"/>
        <v>0</v>
      </c>
      <c r="J265" s="16">
        <f t="shared" si="357"/>
        <v>0</v>
      </c>
      <c r="K265" s="77">
        <f t="shared" si="358"/>
        <v>0</v>
      </c>
      <c r="L265" s="77">
        <f t="shared" si="359"/>
        <v>0</v>
      </c>
      <c r="M265" s="73"/>
      <c r="N265" s="78">
        <f t="shared" si="360"/>
        <v>0</v>
      </c>
      <c r="O265" s="73"/>
      <c r="P265" s="73"/>
      <c r="Q265" s="73"/>
      <c r="R265" s="68">
        <f t="shared" si="361"/>
        <v>0</v>
      </c>
      <c r="S265" s="65"/>
      <c r="T265" s="69">
        <f t="shared" si="362"/>
        <v>0</v>
      </c>
      <c r="U265" s="70"/>
      <c r="V265" s="72"/>
      <c r="W265" s="72"/>
      <c r="X265" s="72"/>
    </row>
    <row r="266" spans="1:24" x14ac:dyDescent="0.3">
      <c r="A266" s="72"/>
      <c r="B266" s="73">
        <v>3</v>
      </c>
      <c r="C266" s="74"/>
      <c r="D266" s="56">
        <f t="shared" si="353"/>
        <v>0</v>
      </c>
      <c r="E266" s="56">
        <f t="shared" si="354"/>
        <v>0</v>
      </c>
      <c r="F266" s="75">
        <f t="shared" si="355"/>
        <v>0</v>
      </c>
      <c r="G266" s="76"/>
      <c r="H266" s="76"/>
      <c r="I266" s="77">
        <f t="shared" si="356"/>
        <v>0</v>
      </c>
      <c r="J266" s="16">
        <f t="shared" si="357"/>
        <v>0</v>
      </c>
      <c r="K266" s="77">
        <f t="shared" si="358"/>
        <v>0</v>
      </c>
      <c r="L266" s="77">
        <f t="shared" si="359"/>
        <v>0</v>
      </c>
      <c r="M266" s="73"/>
      <c r="N266" s="78">
        <f t="shared" si="360"/>
        <v>0</v>
      </c>
      <c r="O266" s="73"/>
      <c r="P266" s="73"/>
      <c r="Q266" s="73"/>
      <c r="R266" s="68">
        <f t="shared" si="361"/>
        <v>0</v>
      </c>
      <c r="S266" s="65"/>
      <c r="T266" s="69">
        <f t="shared" si="362"/>
        <v>0</v>
      </c>
      <c r="U266" s="70"/>
      <c r="V266" s="72"/>
      <c r="W266" s="72"/>
      <c r="X266" s="72"/>
    </row>
    <row r="267" spans="1:24" x14ac:dyDescent="0.3">
      <c r="A267" s="72"/>
      <c r="B267" s="73">
        <v>3</v>
      </c>
      <c r="C267" s="74"/>
      <c r="D267" s="56">
        <f t="shared" si="343"/>
        <v>0</v>
      </c>
      <c r="E267" s="56">
        <f t="shared" si="344"/>
        <v>0</v>
      </c>
      <c r="F267" s="75">
        <f t="shared" si="345"/>
        <v>0</v>
      </c>
      <c r="G267" s="76"/>
      <c r="H267" s="76"/>
      <c r="I267" s="77">
        <f t="shared" si="349"/>
        <v>0</v>
      </c>
      <c r="J267" s="16">
        <f t="shared" si="350"/>
        <v>0</v>
      </c>
      <c r="K267" s="77">
        <f t="shared" si="351"/>
        <v>0</v>
      </c>
      <c r="L267" s="77">
        <f t="shared" si="352"/>
        <v>0</v>
      </c>
      <c r="M267" s="73"/>
      <c r="N267" s="78">
        <f t="shared" si="346"/>
        <v>0</v>
      </c>
      <c r="O267" s="73"/>
      <c r="P267" s="73"/>
      <c r="Q267" s="73"/>
      <c r="R267" s="68">
        <f t="shared" si="347"/>
        <v>0</v>
      </c>
      <c r="S267" s="65"/>
      <c r="T267" s="69">
        <f t="shared" si="348"/>
        <v>0</v>
      </c>
      <c r="U267" s="70"/>
      <c r="V267" s="72"/>
      <c r="W267" s="72"/>
      <c r="X267" s="72"/>
    </row>
    <row r="268" spans="1:24" x14ac:dyDescent="0.3">
      <c r="A268" s="72"/>
      <c r="B268" s="73">
        <v>3</v>
      </c>
      <c r="C268" s="74"/>
      <c r="D268" s="56">
        <f t="shared" si="343"/>
        <v>0</v>
      </c>
      <c r="E268" s="56">
        <f t="shared" si="344"/>
        <v>0</v>
      </c>
      <c r="F268" s="75">
        <f t="shared" si="345"/>
        <v>0</v>
      </c>
      <c r="G268" s="76"/>
      <c r="H268" s="76"/>
      <c r="I268" s="77">
        <f t="shared" si="349"/>
        <v>0</v>
      </c>
      <c r="J268" s="16">
        <f t="shared" si="350"/>
        <v>0</v>
      </c>
      <c r="K268" s="77">
        <f t="shared" si="351"/>
        <v>0</v>
      </c>
      <c r="L268" s="77">
        <f t="shared" si="352"/>
        <v>0</v>
      </c>
      <c r="M268" s="73"/>
      <c r="N268" s="78">
        <f t="shared" si="346"/>
        <v>0</v>
      </c>
      <c r="O268" s="73"/>
      <c r="P268" s="73"/>
      <c r="Q268" s="73"/>
      <c r="R268" s="68">
        <f t="shared" si="347"/>
        <v>0</v>
      </c>
      <c r="S268" s="65"/>
      <c r="T268" s="69">
        <f t="shared" si="348"/>
        <v>0</v>
      </c>
      <c r="U268" s="70"/>
      <c r="V268" s="72"/>
      <c r="W268" s="72"/>
      <c r="X268" s="72"/>
    </row>
    <row r="269" spans="1:24" x14ac:dyDescent="0.3">
      <c r="A269" s="72"/>
      <c r="B269" s="73">
        <v>3</v>
      </c>
      <c r="C269" s="74"/>
      <c r="D269" s="56">
        <f t="shared" si="343"/>
        <v>0</v>
      </c>
      <c r="E269" s="56">
        <f t="shared" si="344"/>
        <v>0</v>
      </c>
      <c r="F269" s="75">
        <f t="shared" si="345"/>
        <v>0</v>
      </c>
      <c r="G269" s="76"/>
      <c r="H269" s="76"/>
      <c r="I269" s="77">
        <f t="shared" si="349"/>
        <v>0</v>
      </c>
      <c r="J269" s="16">
        <f t="shared" si="350"/>
        <v>0</v>
      </c>
      <c r="K269" s="77">
        <f t="shared" si="351"/>
        <v>0</v>
      </c>
      <c r="L269" s="77">
        <f t="shared" si="352"/>
        <v>0</v>
      </c>
      <c r="M269" s="73"/>
      <c r="N269" s="78">
        <f t="shared" si="346"/>
        <v>0</v>
      </c>
      <c r="O269" s="73"/>
      <c r="P269" s="73"/>
      <c r="Q269" s="73"/>
      <c r="R269" s="68">
        <f t="shared" si="347"/>
        <v>0</v>
      </c>
      <c r="S269" s="65"/>
      <c r="T269" s="69">
        <f t="shared" si="348"/>
        <v>0</v>
      </c>
      <c r="U269" s="70"/>
      <c r="V269" s="72"/>
      <c r="W269" s="72"/>
      <c r="X269" s="72"/>
    </row>
    <row r="270" spans="1:24" x14ac:dyDescent="0.3">
      <c r="A270" s="72"/>
      <c r="B270" s="73">
        <v>3</v>
      </c>
      <c r="C270" s="74"/>
      <c r="D270" s="56">
        <f t="shared" si="343"/>
        <v>0</v>
      </c>
      <c r="E270" s="56">
        <f t="shared" si="344"/>
        <v>0</v>
      </c>
      <c r="F270" s="75">
        <f t="shared" si="345"/>
        <v>0</v>
      </c>
      <c r="G270" s="76"/>
      <c r="H270" s="76"/>
      <c r="I270" s="77">
        <f t="shared" si="349"/>
        <v>0</v>
      </c>
      <c r="J270" s="16">
        <f t="shared" si="350"/>
        <v>0</v>
      </c>
      <c r="K270" s="77">
        <f t="shared" si="351"/>
        <v>0</v>
      </c>
      <c r="L270" s="77">
        <f t="shared" si="352"/>
        <v>0</v>
      </c>
      <c r="M270" s="73"/>
      <c r="N270" s="78">
        <f t="shared" si="346"/>
        <v>0</v>
      </c>
      <c r="O270" s="73"/>
      <c r="P270" s="73"/>
      <c r="Q270" s="73"/>
      <c r="R270" s="68">
        <f t="shared" si="347"/>
        <v>0</v>
      </c>
      <c r="S270" s="65"/>
      <c r="T270" s="69">
        <f t="shared" si="348"/>
        <v>0</v>
      </c>
      <c r="U270" s="70"/>
      <c r="V270" s="72"/>
      <c r="W270" s="72"/>
      <c r="X270" s="72"/>
    </row>
    <row r="271" spans="1:24" x14ac:dyDescent="0.3">
      <c r="A271" s="72"/>
      <c r="B271" s="73">
        <v>3</v>
      </c>
      <c r="C271" s="74"/>
      <c r="D271" s="56">
        <f t="shared" si="343"/>
        <v>0</v>
      </c>
      <c r="E271" s="56">
        <f t="shared" si="344"/>
        <v>0</v>
      </c>
      <c r="F271" s="75">
        <f t="shared" si="345"/>
        <v>0</v>
      </c>
      <c r="G271" s="76"/>
      <c r="H271" s="76"/>
      <c r="I271" s="77">
        <f t="shared" si="349"/>
        <v>0</v>
      </c>
      <c r="J271" s="16">
        <f t="shared" si="350"/>
        <v>0</v>
      </c>
      <c r="K271" s="77">
        <f t="shared" si="351"/>
        <v>0</v>
      </c>
      <c r="L271" s="77">
        <f t="shared" si="352"/>
        <v>0</v>
      </c>
      <c r="M271" s="73"/>
      <c r="N271" s="78">
        <f t="shared" si="346"/>
        <v>0</v>
      </c>
      <c r="O271" s="73"/>
      <c r="P271" s="73"/>
      <c r="Q271" s="73"/>
      <c r="R271" s="68">
        <f t="shared" si="347"/>
        <v>0</v>
      </c>
      <c r="S271" s="65"/>
      <c r="T271" s="69">
        <f t="shared" si="348"/>
        <v>0</v>
      </c>
      <c r="U271" s="70"/>
      <c r="V271" s="72"/>
      <c r="W271" s="72"/>
      <c r="X271" s="72"/>
    </row>
    <row r="272" spans="1:24" x14ac:dyDescent="0.3">
      <c r="A272" s="79" t="s">
        <v>149</v>
      </c>
      <c r="B272" s="57">
        <v>3</v>
      </c>
      <c r="C272" s="12">
        <f>SUM(C262:C271)</f>
        <v>0</v>
      </c>
      <c r="D272" s="12">
        <f>SUM(D262:D271)</f>
        <v>0</v>
      </c>
      <c r="E272" s="12">
        <f>SUM(E262:E271)</f>
        <v>0</v>
      </c>
      <c r="F272" s="56" t="s">
        <v>14</v>
      </c>
      <c r="G272" s="57" t="s">
        <v>14</v>
      </c>
      <c r="H272" s="57" t="s">
        <v>14</v>
      </c>
      <c r="I272" s="12">
        <f>SUM(I262:I271)</f>
        <v>0</v>
      </c>
      <c r="J272" s="56" t="s">
        <v>14</v>
      </c>
      <c r="K272" s="12">
        <f t="shared" ref="K272:O272" si="363">SUM(K262:K271)</f>
        <v>0</v>
      </c>
      <c r="L272" s="12">
        <f t="shared" si="363"/>
        <v>0</v>
      </c>
      <c r="M272" s="12">
        <f t="shared" si="363"/>
        <v>0</v>
      </c>
      <c r="N272" s="12">
        <f t="shared" si="363"/>
        <v>0</v>
      </c>
      <c r="O272" s="12">
        <f t="shared" si="363"/>
        <v>0</v>
      </c>
      <c r="P272" s="56" t="s">
        <v>14</v>
      </c>
      <c r="Q272" s="12">
        <f t="shared" ref="Q272:S272" si="364">SUM(Q262:Q271)</f>
        <v>0</v>
      </c>
      <c r="R272" s="12">
        <f t="shared" si="364"/>
        <v>0</v>
      </c>
      <c r="S272" s="12">
        <f t="shared" si="364"/>
        <v>0</v>
      </c>
      <c r="T272" s="56" t="s">
        <v>14</v>
      </c>
      <c r="U272" s="57" t="s">
        <v>14</v>
      </c>
      <c r="V272" s="57" t="s">
        <v>14</v>
      </c>
      <c r="W272" s="57" t="s">
        <v>14</v>
      </c>
      <c r="X272" s="57" t="s">
        <v>14</v>
      </c>
    </row>
    <row r="273" spans="1:28" x14ac:dyDescent="0.3">
      <c r="A273" s="79" t="s">
        <v>150</v>
      </c>
      <c r="B273" s="57">
        <v>3</v>
      </c>
      <c r="C273" s="56" t="s">
        <v>14</v>
      </c>
      <c r="D273" s="56" t="s">
        <v>14</v>
      </c>
      <c r="E273" s="56" t="s">
        <v>14</v>
      </c>
      <c r="F273" s="12">
        <f>SUM(F262:F271)</f>
        <v>0</v>
      </c>
      <c r="G273" s="57" t="s">
        <v>14</v>
      </c>
      <c r="H273" s="57" t="s">
        <v>14</v>
      </c>
      <c r="I273" s="57" t="s">
        <v>14</v>
      </c>
      <c r="J273" s="12">
        <f>SUM(J262:J271)</f>
        <v>0</v>
      </c>
      <c r="K273" s="57" t="s">
        <v>14</v>
      </c>
      <c r="L273" s="57" t="s">
        <v>14</v>
      </c>
      <c r="M273" s="57" t="s">
        <v>14</v>
      </c>
      <c r="N273" s="57" t="s">
        <v>14</v>
      </c>
      <c r="O273" s="57" t="s">
        <v>14</v>
      </c>
      <c r="P273" s="12">
        <f>SUM(P262:P271)</f>
        <v>0</v>
      </c>
      <c r="Q273" s="57" t="s">
        <v>14</v>
      </c>
      <c r="R273" s="57" t="s">
        <v>14</v>
      </c>
      <c r="S273" s="57" t="s">
        <v>14</v>
      </c>
      <c r="T273" s="12">
        <f>SUM(T262:T271)</f>
        <v>0</v>
      </c>
      <c r="U273" s="16" t="s">
        <v>14</v>
      </c>
      <c r="V273" s="57" t="s">
        <v>14</v>
      </c>
      <c r="W273" s="57" t="s">
        <v>14</v>
      </c>
      <c r="X273" s="57" t="s">
        <v>14</v>
      </c>
    </row>
    <row r="274" spans="1:28" x14ac:dyDescent="0.3">
      <c r="A274" s="79" t="s">
        <v>151</v>
      </c>
      <c r="B274" s="57">
        <v>3</v>
      </c>
      <c r="C274" s="12">
        <f>SUMIF(H262:H271,"f",C262:C271)</f>
        <v>0</v>
      </c>
      <c r="D274" s="12">
        <f>SUMIF(H262:H271,"f",D262:D271)</f>
        <v>0</v>
      </c>
      <c r="E274" s="12">
        <f>SUMIF(H262:H271,"f",E262:E271)</f>
        <v>0</v>
      </c>
      <c r="F274" s="56" t="s">
        <v>14</v>
      </c>
      <c r="G274" s="57" t="s">
        <v>14</v>
      </c>
      <c r="H274" s="57" t="s">
        <v>14</v>
      </c>
      <c r="I274" s="12">
        <f>SUMIF(H262:H271,"f",I262:I271)</f>
        <v>0</v>
      </c>
      <c r="J274" s="57" t="s">
        <v>14</v>
      </c>
      <c r="K274" s="12">
        <f>SUMIF(H262:H271,"f",K262:K271)</f>
        <v>0</v>
      </c>
      <c r="L274" s="12">
        <f>SUMIF(H262:H271,"f",L262:L271)</f>
        <v>0</v>
      </c>
      <c r="M274" s="12">
        <f>SUMIF(H262:H271,"f",M262:M271)</f>
        <v>0</v>
      </c>
      <c r="N274" s="12">
        <f>SUMIF(H262:H271,"f",N262:N271)</f>
        <v>0</v>
      </c>
      <c r="O274" s="12">
        <f>SUMIF(H262:H271,"f",O262:O271)</f>
        <v>0</v>
      </c>
      <c r="P274" s="57" t="s">
        <v>14</v>
      </c>
      <c r="Q274" s="12">
        <f>SUMIF(H262:H271,"f",Q262:Q271)</f>
        <v>0</v>
      </c>
      <c r="R274" s="12">
        <f>SUMIF(H262:H271,"f",R262:R271)</f>
        <v>0</v>
      </c>
      <c r="S274" s="12">
        <f>SUMIF(H262:H271,"f",S262:S271)</f>
        <v>0</v>
      </c>
      <c r="T274" s="57" t="s">
        <v>14</v>
      </c>
      <c r="U274" s="57" t="s">
        <v>14</v>
      </c>
      <c r="V274" s="57" t="s">
        <v>14</v>
      </c>
      <c r="W274" s="57" t="s">
        <v>14</v>
      </c>
      <c r="X274" s="57" t="s">
        <v>14</v>
      </c>
    </row>
    <row r="275" spans="1:28" x14ac:dyDescent="0.3">
      <c r="A275" s="183" t="s">
        <v>33</v>
      </c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</row>
    <row r="276" spans="1:28" x14ac:dyDescent="0.3">
      <c r="A276" s="72"/>
      <c r="B276" s="73">
        <v>3</v>
      </c>
      <c r="C276" s="74"/>
      <c r="D276" s="56">
        <f t="shared" ref="D276:D285" si="365">IF(C276&gt;0,K276/(I276/C276),0)</f>
        <v>0</v>
      </c>
      <c r="E276" s="56">
        <f t="shared" ref="E276:E285" si="366">IF(C276&gt;0,R276/(I276/C276),0)</f>
        <v>0</v>
      </c>
      <c r="F276" s="75">
        <f t="shared" ref="F276:F285" si="367">IF(U276&gt;0,FLOOR((P276+T276)/U276,0.1),0)</f>
        <v>0</v>
      </c>
      <c r="G276" s="76"/>
      <c r="H276" s="76"/>
      <c r="I276" s="77">
        <f>K276+R276</f>
        <v>0</v>
      </c>
      <c r="J276" s="16">
        <f>P276+T276</f>
        <v>0</v>
      </c>
      <c r="K276" s="77">
        <f>L276+Q276</f>
        <v>0</v>
      </c>
      <c r="L276" s="77">
        <f>M276+N276</f>
        <v>0</v>
      </c>
      <c r="M276" s="73"/>
      <c r="N276" s="78">
        <f t="shared" ref="N276:N285" si="368">O276+P276</f>
        <v>0</v>
      </c>
      <c r="O276" s="73"/>
      <c r="P276" s="73"/>
      <c r="Q276" s="73"/>
      <c r="R276" s="68">
        <f t="shared" ref="R276:R285" si="369">(C276*U276)-K276</f>
        <v>0</v>
      </c>
      <c r="S276" s="65"/>
      <c r="T276" s="69">
        <f t="shared" ref="T276:T285" si="370">R276-S276</f>
        <v>0</v>
      </c>
      <c r="U276" s="70"/>
      <c r="V276" s="72"/>
      <c r="W276" s="72"/>
      <c r="X276" s="72"/>
    </row>
    <row r="277" spans="1:28" x14ac:dyDescent="0.3">
      <c r="A277" s="72"/>
      <c r="B277" s="73">
        <v>3</v>
      </c>
      <c r="C277" s="74"/>
      <c r="D277" s="56">
        <f t="shared" ref="D277:D284" si="371">IF(C277&gt;0,K277/(I277/C277),0)</f>
        <v>0</v>
      </c>
      <c r="E277" s="56">
        <f t="shared" ref="E277:E284" si="372">IF(C277&gt;0,R277/(I277/C277),0)</f>
        <v>0</v>
      </c>
      <c r="F277" s="75">
        <f t="shared" ref="F277:F284" si="373">IF(U277&gt;0,FLOOR((P277+T277)/U277,0.1),0)</f>
        <v>0</v>
      </c>
      <c r="G277" s="76"/>
      <c r="H277" s="76"/>
      <c r="I277" s="77">
        <f t="shared" ref="I277:I284" si="374">K277+R277</f>
        <v>0</v>
      </c>
      <c r="J277" s="16">
        <f t="shared" ref="J277:J284" si="375">P277+T277</f>
        <v>0</v>
      </c>
      <c r="K277" s="77">
        <f t="shared" ref="K277:K284" si="376">L277+Q277</f>
        <v>0</v>
      </c>
      <c r="L277" s="77">
        <f t="shared" ref="L277:L284" si="377">M277+N277</f>
        <v>0</v>
      </c>
      <c r="M277" s="73"/>
      <c r="N277" s="78">
        <f t="shared" ref="N277:N284" si="378">O277+P277</f>
        <v>0</v>
      </c>
      <c r="O277" s="73"/>
      <c r="P277" s="73"/>
      <c r="Q277" s="73"/>
      <c r="R277" s="68">
        <f t="shared" ref="R277:R284" si="379">(C277*U277)-K277</f>
        <v>0</v>
      </c>
      <c r="S277" s="65"/>
      <c r="T277" s="69">
        <f t="shared" ref="T277:T284" si="380">R277-S277</f>
        <v>0</v>
      </c>
      <c r="U277" s="70"/>
      <c r="V277" s="72"/>
      <c r="W277" s="72"/>
      <c r="X277" s="72"/>
    </row>
    <row r="278" spans="1:28" x14ac:dyDescent="0.3">
      <c r="A278" s="72"/>
      <c r="B278" s="73">
        <v>3</v>
      </c>
      <c r="C278" s="74"/>
      <c r="D278" s="56">
        <f t="shared" si="371"/>
        <v>0</v>
      </c>
      <c r="E278" s="56">
        <f t="shared" si="372"/>
        <v>0</v>
      </c>
      <c r="F278" s="75">
        <f t="shared" si="373"/>
        <v>0</v>
      </c>
      <c r="G278" s="76"/>
      <c r="H278" s="76"/>
      <c r="I278" s="77">
        <f t="shared" si="374"/>
        <v>0</v>
      </c>
      <c r="J278" s="16">
        <f t="shared" si="375"/>
        <v>0</v>
      </c>
      <c r="K278" s="77">
        <f t="shared" si="376"/>
        <v>0</v>
      </c>
      <c r="L278" s="77">
        <f t="shared" si="377"/>
        <v>0</v>
      </c>
      <c r="M278" s="73"/>
      <c r="N278" s="78">
        <f t="shared" si="378"/>
        <v>0</v>
      </c>
      <c r="O278" s="73"/>
      <c r="P278" s="73"/>
      <c r="Q278" s="73"/>
      <c r="R278" s="68">
        <f t="shared" si="379"/>
        <v>0</v>
      </c>
      <c r="S278" s="65"/>
      <c r="T278" s="69">
        <f t="shared" si="380"/>
        <v>0</v>
      </c>
      <c r="U278" s="70"/>
      <c r="V278" s="72"/>
      <c r="W278" s="72"/>
      <c r="X278" s="72"/>
    </row>
    <row r="279" spans="1:28" x14ac:dyDescent="0.3">
      <c r="A279" s="72"/>
      <c r="B279" s="73">
        <v>3</v>
      </c>
      <c r="C279" s="74"/>
      <c r="D279" s="56">
        <f t="shared" si="371"/>
        <v>0</v>
      </c>
      <c r="E279" s="56">
        <f t="shared" si="372"/>
        <v>0</v>
      </c>
      <c r="F279" s="75">
        <f t="shared" si="373"/>
        <v>0</v>
      </c>
      <c r="G279" s="76"/>
      <c r="H279" s="76"/>
      <c r="I279" s="77">
        <f t="shared" si="374"/>
        <v>0</v>
      </c>
      <c r="J279" s="16">
        <f t="shared" si="375"/>
        <v>0</v>
      </c>
      <c r="K279" s="77">
        <f t="shared" si="376"/>
        <v>0</v>
      </c>
      <c r="L279" s="77">
        <f t="shared" si="377"/>
        <v>0</v>
      </c>
      <c r="M279" s="73"/>
      <c r="N279" s="78">
        <f t="shared" si="378"/>
        <v>0</v>
      </c>
      <c r="O279" s="73"/>
      <c r="P279" s="73"/>
      <c r="Q279" s="73"/>
      <c r="R279" s="68">
        <f t="shared" si="379"/>
        <v>0</v>
      </c>
      <c r="S279" s="65"/>
      <c r="T279" s="69">
        <f t="shared" si="380"/>
        <v>0</v>
      </c>
      <c r="U279" s="70"/>
      <c r="V279" s="72"/>
      <c r="W279" s="72"/>
      <c r="X279" s="72"/>
    </row>
    <row r="280" spans="1:28" x14ac:dyDescent="0.3">
      <c r="A280" s="72"/>
      <c r="B280" s="73">
        <v>3</v>
      </c>
      <c r="C280" s="74"/>
      <c r="D280" s="56">
        <f t="shared" si="371"/>
        <v>0</v>
      </c>
      <c r="E280" s="56">
        <f t="shared" si="372"/>
        <v>0</v>
      </c>
      <c r="F280" s="75">
        <f t="shared" si="373"/>
        <v>0</v>
      </c>
      <c r="G280" s="76"/>
      <c r="H280" s="76"/>
      <c r="I280" s="77">
        <f t="shared" si="374"/>
        <v>0</v>
      </c>
      <c r="J280" s="16">
        <f t="shared" si="375"/>
        <v>0</v>
      </c>
      <c r="K280" s="77">
        <f t="shared" si="376"/>
        <v>0</v>
      </c>
      <c r="L280" s="77">
        <f t="shared" si="377"/>
        <v>0</v>
      </c>
      <c r="M280" s="73"/>
      <c r="N280" s="78">
        <f t="shared" si="378"/>
        <v>0</v>
      </c>
      <c r="O280" s="73"/>
      <c r="P280" s="73"/>
      <c r="Q280" s="73"/>
      <c r="R280" s="68">
        <f t="shared" si="379"/>
        <v>0</v>
      </c>
      <c r="S280" s="65"/>
      <c r="T280" s="69">
        <f t="shared" si="380"/>
        <v>0</v>
      </c>
      <c r="U280" s="70"/>
      <c r="V280" s="72"/>
      <c r="W280" s="72"/>
      <c r="X280" s="72"/>
    </row>
    <row r="281" spans="1:28" x14ac:dyDescent="0.3">
      <c r="A281" s="72"/>
      <c r="B281" s="73">
        <v>3</v>
      </c>
      <c r="C281" s="74"/>
      <c r="D281" s="56">
        <f t="shared" si="371"/>
        <v>0</v>
      </c>
      <c r="E281" s="56">
        <f t="shared" si="372"/>
        <v>0</v>
      </c>
      <c r="F281" s="75">
        <f t="shared" si="373"/>
        <v>0</v>
      </c>
      <c r="G281" s="76"/>
      <c r="H281" s="76"/>
      <c r="I281" s="77">
        <f t="shared" si="374"/>
        <v>0</v>
      </c>
      <c r="J281" s="16">
        <f t="shared" si="375"/>
        <v>0</v>
      </c>
      <c r="K281" s="77">
        <f t="shared" si="376"/>
        <v>0</v>
      </c>
      <c r="L281" s="77">
        <f t="shared" si="377"/>
        <v>0</v>
      </c>
      <c r="M281" s="73"/>
      <c r="N281" s="78">
        <f t="shared" si="378"/>
        <v>0</v>
      </c>
      <c r="O281" s="73"/>
      <c r="P281" s="73"/>
      <c r="Q281" s="73"/>
      <c r="R281" s="68">
        <f t="shared" si="379"/>
        <v>0</v>
      </c>
      <c r="S281" s="65"/>
      <c r="T281" s="69">
        <f t="shared" si="380"/>
        <v>0</v>
      </c>
      <c r="U281" s="70"/>
      <c r="V281" s="72"/>
      <c r="W281" s="72"/>
      <c r="X281" s="72"/>
    </row>
    <row r="282" spans="1:28" x14ac:dyDescent="0.3">
      <c r="A282" s="72"/>
      <c r="B282" s="73">
        <v>3</v>
      </c>
      <c r="C282" s="74"/>
      <c r="D282" s="56">
        <f t="shared" si="371"/>
        <v>0</v>
      </c>
      <c r="E282" s="56">
        <f t="shared" si="372"/>
        <v>0</v>
      </c>
      <c r="F282" s="75">
        <f t="shared" si="373"/>
        <v>0</v>
      </c>
      <c r="G282" s="76"/>
      <c r="H282" s="76"/>
      <c r="I282" s="77">
        <f t="shared" si="374"/>
        <v>0</v>
      </c>
      <c r="J282" s="16">
        <f t="shared" si="375"/>
        <v>0</v>
      </c>
      <c r="K282" s="77">
        <f t="shared" si="376"/>
        <v>0</v>
      </c>
      <c r="L282" s="77">
        <f t="shared" si="377"/>
        <v>0</v>
      </c>
      <c r="M282" s="73"/>
      <c r="N282" s="78">
        <f t="shared" si="378"/>
        <v>0</v>
      </c>
      <c r="O282" s="73"/>
      <c r="P282" s="73"/>
      <c r="Q282" s="73"/>
      <c r="R282" s="68">
        <f t="shared" si="379"/>
        <v>0</v>
      </c>
      <c r="S282" s="65"/>
      <c r="T282" s="69">
        <f t="shared" si="380"/>
        <v>0</v>
      </c>
      <c r="U282" s="70"/>
      <c r="V282" s="72"/>
      <c r="W282" s="72"/>
      <c r="X282" s="72"/>
    </row>
    <row r="283" spans="1:28" x14ac:dyDescent="0.3">
      <c r="A283" s="72"/>
      <c r="B283" s="73">
        <v>3</v>
      </c>
      <c r="C283" s="74"/>
      <c r="D283" s="56">
        <f t="shared" si="371"/>
        <v>0</v>
      </c>
      <c r="E283" s="56">
        <f t="shared" si="372"/>
        <v>0</v>
      </c>
      <c r="F283" s="75">
        <f t="shared" si="373"/>
        <v>0</v>
      </c>
      <c r="G283" s="76"/>
      <c r="H283" s="76"/>
      <c r="I283" s="77">
        <f t="shared" si="374"/>
        <v>0</v>
      </c>
      <c r="J283" s="16">
        <f t="shared" si="375"/>
        <v>0</v>
      </c>
      <c r="K283" s="77">
        <f t="shared" si="376"/>
        <v>0</v>
      </c>
      <c r="L283" s="77">
        <f t="shared" si="377"/>
        <v>0</v>
      </c>
      <c r="M283" s="73"/>
      <c r="N283" s="78">
        <f t="shared" si="378"/>
        <v>0</v>
      </c>
      <c r="O283" s="73"/>
      <c r="P283" s="73"/>
      <c r="Q283" s="73"/>
      <c r="R283" s="68">
        <f t="shared" si="379"/>
        <v>0</v>
      </c>
      <c r="S283" s="65"/>
      <c r="T283" s="69">
        <f t="shared" si="380"/>
        <v>0</v>
      </c>
      <c r="U283" s="70"/>
      <c r="V283" s="72"/>
      <c r="W283" s="72"/>
      <c r="X283" s="72"/>
    </row>
    <row r="284" spans="1:28" x14ac:dyDescent="0.3">
      <c r="A284" s="72"/>
      <c r="B284" s="73">
        <v>3</v>
      </c>
      <c r="C284" s="74"/>
      <c r="D284" s="56">
        <f t="shared" si="371"/>
        <v>0</v>
      </c>
      <c r="E284" s="56">
        <f t="shared" si="372"/>
        <v>0</v>
      </c>
      <c r="F284" s="75">
        <f t="shared" si="373"/>
        <v>0</v>
      </c>
      <c r="G284" s="76"/>
      <c r="H284" s="76"/>
      <c r="I284" s="77">
        <f t="shared" si="374"/>
        <v>0</v>
      </c>
      <c r="J284" s="16">
        <f t="shared" si="375"/>
        <v>0</v>
      </c>
      <c r="K284" s="77">
        <f t="shared" si="376"/>
        <v>0</v>
      </c>
      <c r="L284" s="77">
        <f t="shared" si="377"/>
        <v>0</v>
      </c>
      <c r="M284" s="73"/>
      <c r="N284" s="78">
        <f t="shared" si="378"/>
        <v>0</v>
      </c>
      <c r="O284" s="73"/>
      <c r="P284" s="73"/>
      <c r="Q284" s="73"/>
      <c r="R284" s="68">
        <f t="shared" si="379"/>
        <v>0</v>
      </c>
      <c r="S284" s="65"/>
      <c r="T284" s="69">
        <f t="shared" si="380"/>
        <v>0</v>
      </c>
      <c r="U284" s="70"/>
      <c r="V284" s="72"/>
      <c r="W284" s="72"/>
      <c r="X284" s="72"/>
    </row>
    <row r="285" spans="1:28" x14ac:dyDescent="0.3">
      <c r="A285" s="72"/>
      <c r="B285" s="73">
        <v>3</v>
      </c>
      <c r="C285" s="74"/>
      <c r="D285" s="56">
        <f t="shared" si="365"/>
        <v>0</v>
      </c>
      <c r="E285" s="56">
        <f t="shared" si="366"/>
        <v>0</v>
      </c>
      <c r="F285" s="75">
        <f t="shared" si="367"/>
        <v>0</v>
      </c>
      <c r="G285" s="76"/>
      <c r="H285" s="76"/>
      <c r="I285" s="77">
        <f t="shared" ref="I285" si="381">K285+R285</f>
        <v>0</v>
      </c>
      <c r="J285" s="16">
        <f t="shared" ref="J285" si="382">P285+T285</f>
        <v>0</v>
      </c>
      <c r="K285" s="77">
        <f t="shared" ref="K285" si="383">L285+Q285</f>
        <v>0</v>
      </c>
      <c r="L285" s="77">
        <f t="shared" ref="L285" si="384">M285+N285</f>
        <v>0</v>
      </c>
      <c r="M285" s="73"/>
      <c r="N285" s="78">
        <f t="shared" si="368"/>
        <v>0</v>
      </c>
      <c r="O285" s="73"/>
      <c r="P285" s="73"/>
      <c r="Q285" s="73"/>
      <c r="R285" s="68">
        <f t="shared" si="369"/>
        <v>0</v>
      </c>
      <c r="S285" s="65"/>
      <c r="T285" s="69">
        <f t="shared" si="370"/>
        <v>0</v>
      </c>
      <c r="U285" s="70"/>
      <c r="V285" s="72"/>
      <c r="W285" s="72"/>
      <c r="X285" s="72"/>
    </row>
    <row r="286" spans="1:28" ht="17.399999999999999" x14ac:dyDescent="0.35">
      <c r="A286" s="79" t="s">
        <v>149</v>
      </c>
      <c r="B286" s="57">
        <v>3</v>
      </c>
      <c r="C286" s="12">
        <f>SUM(C276:C285)</f>
        <v>0</v>
      </c>
      <c r="D286" s="12">
        <f>SUM(D276:D285)</f>
        <v>0</v>
      </c>
      <c r="E286" s="12">
        <f>SUM(E276:E285)</f>
        <v>0</v>
      </c>
      <c r="F286" s="56" t="s">
        <v>14</v>
      </c>
      <c r="G286" s="57" t="s">
        <v>14</v>
      </c>
      <c r="H286" s="57" t="s">
        <v>14</v>
      </c>
      <c r="I286" s="12">
        <f>SUM(I276:I285)</f>
        <v>0</v>
      </c>
      <c r="J286" s="56" t="s">
        <v>14</v>
      </c>
      <c r="K286" s="12">
        <f>SUM(K276:K285)</f>
        <v>0</v>
      </c>
      <c r="L286" s="12">
        <f>SUM(L276:L285)</f>
        <v>0</v>
      </c>
      <c r="M286" s="12">
        <f>SUM(M276:M285)</f>
        <v>0</v>
      </c>
      <c r="N286" s="12">
        <f>SUM(N276:N285)</f>
        <v>0</v>
      </c>
      <c r="O286" s="12">
        <f>SUM(O276:O285)</f>
        <v>0</v>
      </c>
      <c r="P286" s="56" t="s">
        <v>14</v>
      </c>
      <c r="Q286" s="12">
        <f>SUM(Q276:Q285)</f>
        <v>0</v>
      </c>
      <c r="R286" s="12">
        <f>SUM(R276:R285)</f>
        <v>0</v>
      </c>
      <c r="S286" s="12">
        <f>SUM(S276:S285)</f>
        <v>0</v>
      </c>
      <c r="T286" s="56" t="s">
        <v>14</v>
      </c>
      <c r="U286" s="57" t="s">
        <v>14</v>
      </c>
      <c r="V286" s="57" t="s">
        <v>14</v>
      </c>
      <c r="W286" s="57" t="s">
        <v>14</v>
      </c>
      <c r="X286" s="57" t="s">
        <v>14</v>
      </c>
      <c r="Z286" s="17"/>
      <c r="AA286" s="17"/>
      <c r="AB286" s="17"/>
    </row>
    <row r="287" spans="1:28" x14ac:dyDescent="0.3">
      <c r="A287" s="79" t="s">
        <v>150</v>
      </c>
      <c r="B287" s="57">
        <v>3</v>
      </c>
      <c r="C287" s="56" t="s">
        <v>14</v>
      </c>
      <c r="D287" s="56" t="s">
        <v>14</v>
      </c>
      <c r="E287" s="56" t="s">
        <v>14</v>
      </c>
      <c r="F287" s="12">
        <f>SUM(F276:F285)</f>
        <v>0</v>
      </c>
      <c r="G287" s="57" t="s">
        <v>14</v>
      </c>
      <c r="H287" s="57" t="s">
        <v>14</v>
      </c>
      <c r="I287" s="57" t="s">
        <v>14</v>
      </c>
      <c r="J287" s="12">
        <f>SUM(J276:J285)</f>
        <v>0</v>
      </c>
      <c r="K287" s="57" t="s">
        <v>14</v>
      </c>
      <c r="L287" s="57" t="s">
        <v>14</v>
      </c>
      <c r="M287" s="57" t="s">
        <v>14</v>
      </c>
      <c r="N287" s="57" t="s">
        <v>14</v>
      </c>
      <c r="O287" s="57" t="s">
        <v>14</v>
      </c>
      <c r="P287" s="12">
        <f>SUM(P276:P285)</f>
        <v>0</v>
      </c>
      <c r="Q287" s="57" t="s">
        <v>14</v>
      </c>
      <c r="R287" s="57" t="s">
        <v>14</v>
      </c>
      <c r="S287" s="57" t="s">
        <v>14</v>
      </c>
      <c r="T287" s="12">
        <f>SUM(T276:T285)</f>
        <v>0</v>
      </c>
      <c r="U287" s="16" t="s">
        <v>14</v>
      </c>
      <c r="V287" s="57" t="s">
        <v>14</v>
      </c>
      <c r="W287" s="57" t="s">
        <v>14</v>
      </c>
      <c r="X287" s="57" t="s">
        <v>14</v>
      </c>
    </row>
    <row r="288" spans="1:28" x14ac:dyDescent="0.3">
      <c r="A288" s="79" t="s">
        <v>151</v>
      </c>
      <c r="B288" s="57">
        <v>3</v>
      </c>
      <c r="C288" s="12">
        <f>SUMIF(H276:H285,"f",C276:C285)</f>
        <v>0</v>
      </c>
      <c r="D288" s="12">
        <f>SUMIF(H276:H285,"f",D276:D285)</f>
        <v>0</v>
      </c>
      <c r="E288" s="12">
        <f>SUMIF(H276:H285,"f",E276:E285)</f>
        <v>0</v>
      </c>
      <c r="F288" s="56" t="s">
        <v>14</v>
      </c>
      <c r="G288" s="57" t="s">
        <v>14</v>
      </c>
      <c r="H288" s="57" t="s">
        <v>14</v>
      </c>
      <c r="I288" s="12">
        <f>SUMIF(H276:H285,"f",I276:I285)</f>
        <v>0</v>
      </c>
      <c r="J288" s="57" t="s">
        <v>14</v>
      </c>
      <c r="K288" s="12">
        <f>SUMIF(H276:H285,"f",K276:K285)</f>
        <v>0</v>
      </c>
      <c r="L288" s="12">
        <f>SUMIF(H276:H285,"f",L276:L285)</f>
        <v>0</v>
      </c>
      <c r="M288" s="12">
        <f>SUMIF(H276:H285,"f",M276:M285)</f>
        <v>0</v>
      </c>
      <c r="N288" s="12">
        <f>SUMIF(H276:H285,"f",N276:N285)</f>
        <v>0</v>
      </c>
      <c r="O288" s="12">
        <f>SUMIF(H276:H285,"f",O276:O285)</f>
        <v>0</v>
      </c>
      <c r="P288" s="57" t="s">
        <v>14</v>
      </c>
      <c r="Q288" s="12">
        <f>SUMIF(H276:H285,"f",Q276:Q285)</f>
        <v>0</v>
      </c>
      <c r="R288" s="12">
        <f>SUMIF(H276:H285,"f",R276:R285)</f>
        <v>0</v>
      </c>
      <c r="S288" s="12">
        <f>SUMIF(H276:H285,"f",S276:S285)</f>
        <v>0</v>
      </c>
      <c r="T288" s="57" t="s">
        <v>14</v>
      </c>
      <c r="U288" s="57" t="s">
        <v>14</v>
      </c>
      <c r="V288" s="57" t="s">
        <v>14</v>
      </c>
      <c r="W288" s="57" t="s">
        <v>14</v>
      </c>
      <c r="X288" s="57" t="s">
        <v>14</v>
      </c>
    </row>
    <row r="289" spans="1:24" x14ac:dyDescent="0.3">
      <c r="A289" s="183" t="s">
        <v>31</v>
      </c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</row>
    <row r="290" spans="1:24" x14ac:dyDescent="0.3">
      <c r="A290" s="72" t="s">
        <v>158</v>
      </c>
      <c r="B290" s="73">
        <v>2</v>
      </c>
      <c r="C290" s="90">
        <v>0.25</v>
      </c>
      <c r="D290" s="56">
        <f t="shared" ref="D290:D299" si="385">IF(C290&gt;0,K290/(I290/C290),0)</f>
        <v>6.6666666666666666E-2</v>
      </c>
      <c r="E290" s="56">
        <f t="shared" ref="E290:E299" si="386">IF(C290&gt;0,R290/(I290/C290),0)</f>
        <v>0.18333333333333332</v>
      </c>
      <c r="F290" s="75">
        <f t="shared" ref="F290:F299" si="387">IF(U290&gt;0,FLOOR((P290+T290)/U290,0.1),0)</f>
        <v>0</v>
      </c>
      <c r="G290" s="76" t="s">
        <v>16</v>
      </c>
      <c r="H290" s="76" t="s">
        <v>19</v>
      </c>
      <c r="I290" s="77">
        <f>K290+R290</f>
        <v>7.5</v>
      </c>
      <c r="J290" s="16">
        <f>P290+T290</f>
        <v>0</v>
      </c>
      <c r="K290" s="77">
        <f>L290+Q290</f>
        <v>2</v>
      </c>
      <c r="L290" s="77">
        <f>M290+N290</f>
        <v>2</v>
      </c>
      <c r="M290" s="73">
        <v>2</v>
      </c>
      <c r="N290" s="78">
        <f t="shared" ref="N290:N299" si="388">O290+P290</f>
        <v>0</v>
      </c>
      <c r="O290" s="73"/>
      <c r="P290" s="73"/>
      <c r="Q290" s="73"/>
      <c r="R290" s="68">
        <f t="shared" ref="R290:R299" si="389">(C290*U290)-K290</f>
        <v>5.5</v>
      </c>
      <c r="S290" s="65">
        <v>5.5</v>
      </c>
      <c r="T290" s="69">
        <f t="shared" ref="T290:T299" si="390">R290-S290</f>
        <v>0</v>
      </c>
      <c r="U290" s="70">
        <v>30</v>
      </c>
      <c r="V290" s="72">
        <v>100</v>
      </c>
      <c r="W290" s="72"/>
      <c r="X290" s="72"/>
    </row>
    <row r="291" spans="1:24" x14ac:dyDescent="0.3">
      <c r="A291" s="72" t="s">
        <v>159</v>
      </c>
      <c r="B291" s="73">
        <v>2</v>
      </c>
      <c r="C291" s="91">
        <v>0.25</v>
      </c>
      <c r="D291" s="56">
        <f t="shared" ref="D291:D298" si="391">IF(C291&gt;0,K291/(I291/C291),0)</f>
        <v>6.6666666666666666E-2</v>
      </c>
      <c r="E291" s="56">
        <f t="shared" ref="E291:E298" si="392">IF(C291&gt;0,R291/(I291/C291),0)</f>
        <v>0.18333333333333332</v>
      </c>
      <c r="F291" s="75">
        <f t="shared" ref="F291:F298" si="393">IF(U291&gt;0,FLOOR((P291+T291)/U291,0.1),0)</f>
        <v>0</v>
      </c>
      <c r="G291" s="76" t="s">
        <v>16</v>
      </c>
      <c r="H291" s="76" t="s">
        <v>19</v>
      </c>
      <c r="I291" s="77">
        <f t="shared" ref="I291:I298" si="394">K291+R291</f>
        <v>7.5</v>
      </c>
      <c r="J291" s="16">
        <f t="shared" ref="J291:J298" si="395">P291+T291</f>
        <v>0</v>
      </c>
      <c r="K291" s="77">
        <f t="shared" ref="K291:K298" si="396">L291+Q291</f>
        <v>2</v>
      </c>
      <c r="L291" s="77">
        <f t="shared" ref="L291:L298" si="397">M291+N291</f>
        <v>2</v>
      </c>
      <c r="M291" s="73">
        <v>2</v>
      </c>
      <c r="N291" s="78">
        <f t="shared" ref="N291:N298" si="398">O291+P291</f>
        <v>0</v>
      </c>
      <c r="O291" s="73"/>
      <c r="P291" s="73"/>
      <c r="Q291" s="73"/>
      <c r="R291" s="68">
        <f t="shared" ref="R291:R298" si="399">(C291*U291)-K291</f>
        <v>5.5</v>
      </c>
      <c r="S291" s="65">
        <v>5.5</v>
      </c>
      <c r="T291" s="69">
        <f t="shared" ref="T291:T298" si="400">R291-S291</f>
        <v>0</v>
      </c>
      <c r="U291" s="70">
        <v>30</v>
      </c>
      <c r="V291" s="72">
        <v>100</v>
      </c>
      <c r="W291" s="72"/>
      <c r="X291" s="72"/>
    </row>
    <row r="292" spans="1:24" x14ac:dyDescent="0.3">
      <c r="A292" s="72"/>
      <c r="B292" s="73">
        <v>2</v>
      </c>
      <c r="C292" s="91"/>
      <c r="D292" s="56">
        <f t="shared" si="391"/>
        <v>0</v>
      </c>
      <c r="E292" s="56">
        <f t="shared" si="392"/>
        <v>0</v>
      </c>
      <c r="F292" s="75">
        <f t="shared" si="393"/>
        <v>0</v>
      </c>
      <c r="G292" s="76"/>
      <c r="H292" s="76"/>
      <c r="I292" s="77">
        <f t="shared" si="394"/>
        <v>0</v>
      </c>
      <c r="J292" s="16">
        <f t="shared" si="395"/>
        <v>0</v>
      </c>
      <c r="K292" s="77">
        <f t="shared" si="396"/>
        <v>0</v>
      </c>
      <c r="L292" s="77">
        <f t="shared" si="397"/>
        <v>0</v>
      </c>
      <c r="M292" s="73"/>
      <c r="N292" s="78">
        <f t="shared" si="398"/>
        <v>0</v>
      </c>
      <c r="O292" s="73"/>
      <c r="P292" s="73"/>
      <c r="Q292" s="73"/>
      <c r="R292" s="68">
        <f t="shared" si="399"/>
        <v>0</v>
      </c>
      <c r="S292" s="65"/>
      <c r="T292" s="69">
        <f t="shared" si="400"/>
        <v>0</v>
      </c>
      <c r="U292" s="70"/>
      <c r="V292" s="72"/>
      <c r="W292" s="72"/>
      <c r="X292" s="72"/>
    </row>
    <row r="293" spans="1:24" x14ac:dyDescent="0.3">
      <c r="A293" s="72"/>
      <c r="B293" s="73">
        <v>3</v>
      </c>
      <c r="C293" s="74"/>
      <c r="D293" s="56">
        <f t="shared" si="391"/>
        <v>0</v>
      </c>
      <c r="E293" s="56">
        <f t="shared" si="392"/>
        <v>0</v>
      </c>
      <c r="F293" s="75">
        <f t="shared" si="393"/>
        <v>0</v>
      </c>
      <c r="G293" s="76"/>
      <c r="H293" s="76"/>
      <c r="I293" s="77">
        <f t="shared" si="394"/>
        <v>0</v>
      </c>
      <c r="J293" s="16">
        <f t="shared" si="395"/>
        <v>0</v>
      </c>
      <c r="K293" s="77">
        <f t="shared" si="396"/>
        <v>0</v>
      </c>
      <c r="L293" s="77">
        <f t="shared" si="397"/>
        <v>0</v>
      </c>
      <c r="M293" s="73"/>
      <c r="N293" s="78">
        <f t="shared" si="398"/>
        <v>0</v>
      </c>
      <c r="O293" s="73"/>
      <c r="P293" s="73"/>
      <c r="Q293" s="73"/>
      <c r="R293" s="68">
        <f t="shared" si="399"/>
        <v>0</v>
      </c>
      <c r="S293" s="65"/>
      <c r="T293" s="69">
        <f t="shared" si="400"/>
        <v>0</v>
      </c>
      <c r="U293" s="70"/>
      <c r="V293" s="72"/>
      <c r="W293" s="72"/>
      <c r="X293" s="72"/>
    </row>
    <row r="294" spans="1:24" x14ac:dyDescent="0.3">
      <c r="A294" s="72"/>
      <c r="B294" s="73">
        <v>3</v>
      </c>
      <c r="C294" s="74"/>
      <c r="D294" s="56">
        <f t="shared" si="391"/>
        <v>0</v>
      </c>
      <c r="E294" s="56">
        <f t="shared" si="392"/>
        <v>0</v>
      </c>
      <c r="F294" s="75">
        <f t="shared" si="393"/>
        <v>0</v>
      </c>
      <c r="G294" s="76"/>
      <c r="H294" s="76"/>
      <c r="I294" s="77">
        <f t="shared" si="394"/>
        <v>0</v>
      </c>
      <c r="J294" s="16">
        <f t="shared" si="395"/>
        <v>0</v>
      </c>
      <c r="K294" s="77">
        <f t="shared" si="396"/>
        <v>0</v>
      </c>
      <c r="L294" s="77">
        <f t="shared" si="397"/>
        <v>0</v>
      </c>
      <c r="M294" s="73"/>
      <c r="N294" s="78">
        <f t="shared" si="398"/>
        <v>0</v>
      </c>
      <c r="O294" s="73"/>
      <c r="P294" s="73"/>
      <c r="Q294" s="73"/>
      <c r="R294" s="68">
        <f t="shared" si="399"/>
        <v>0</v>
      </c>
      <c r="S294" s="65"/>
      <c r="T294" s="69">
        <f t="shared" si="400"/>
        <v>0</v>
      </c>
      <c r="U294" s="70"/>
      <c r="V294" s="72"/>
      <c r="W294" s="72"/>
      <c r="X294" s="72"/>
    </row>
    <row r="295" spans="1:24" x14ac:dyDescent="0.3">
      <c r="A295" s="72"/>
      <c r="B295" s="73">
        <v>3</v>
      </c>
      <c r="C295" s="74"/>
      <c r="D295" s="56">
        <f t="shared" si="391"/>
        <v>0</v>
      </c>
      <c r="E295" s="56">
        <f t="shared" si="392"/>
        <v>0</v>
      </c>
      <c r="F295" s="75">
        <f t="shared" si="393"/>
        <v>0</v>
      </c>
      <c r="G295" s="76"/>
      <c r="H295" s="76"/>
      <c r="I295" s="77">
        <f t="shared" si="394"/>
        <v>0</v>
      </c>
      <c r="J295" s="16">
        <f t="shared" si="395"/>
        <v>0</v>
      </c>
      <c r="K295" s="77">
        <f t="shared" si="396"/>
        <v>0</v>
      </c>
      <c r="L295" s="77">
        <f t="shared" si="397"/>
        <v>0</v>
      </c>
      <c r="M295" s="73"/>
      <c r="N295" s="78">
        <f t="shared" si="398"/>
        <v>0</v>
      </c>
      <c r="O295" s="73"/>
      <c r="P295" s="73"/>
      <c r="Q295" s="73"/>
      <c r="R295" s="68">
        <f t="shared" si="399"/>
        <v>0</v>
      </c>
      <c r="S295" s="65"/>
      <c r="T295" s="69">
        <f t="shared" si="400"/>
        <v>0</v>
      </c>
      <c r="U295" s="70"/>
      <c r="V295" s="72"/>
      <c r="W295" s="72"/>
      <c r="X295" s="72"/>
    </row>
    <row r="296" spans="1:24" x14ac:dyDescent="0.3">
      <c r="A296" s="72"/>
      <c r="B296" s="73">
        <v>3</v>
      </c>
      <c r="C296" s="74"/>
      <c r="D296" s="56">
        <f t="shared" si="391"/>
        <v>0</v>
      </c>
      <c r="E296" s="56">
        <f t="shared" si="392"/>
        <v>0</v>
      </c>
      <c r="F296" s="75">
        <f t="shared" si="393"/>
        <v>0</v>
      </c>
      <c r="G296" s="76"/>
      <c r="H296" s="76"/>
      <c r="I296" s="77">
        <f t="shared" si="394"/>
        <v>0</v>
      </c>
      <c r="J296" s="16">
        <f t="shared" si="395"/>
        <v>0</v>
      </c>
      <c r="K296" s="77">
        <f t="shared" si="396"/>
        <v>0</v>
      </c>
      <c r="L296" s="77">
        <f t="shared" si="397"/>
        <v>0</v>
      </c>
      <c r="M296" s="73"/>
      <c r="N296" s="78">
        <f t="shared" si="398"/>
        <v>0</v>
      </c>
      <c r="O296" s="73"/>
      <c r="P296" s="73"/>
      <c r="Q296" s="73"/>
      <c r="R296" s="68">
        <f t="shared" si="399"/>
        <v>0</v>
      </c>
      <c r="S296" s="65"/>
      <c r="T296" s="69">
        <f t="shared" si="400"/>
        <v>0</v>
      </c>
      <c r="U296" s="70"/>
      <c r="V296" s="72"/>
      <c r="W296" s="72"/>
      <c r="X296" s="72"/>
    </row>
    <row r="297" spans="1:24" x14ac:dyDescent="0.3">
      <c r="A297" s="72"/>
      <c r="B297" s="73">
        <v>3</v>
      </c>
      <c r="C297" s="74"/>
      <c r="D297" s="56">
        <f t="shared" si="391"/>
        <v>0</v>
      </c>
      <c r="E297" s="56">
        <f t="shared" si="392"/>
        <v>0</v>
      </c>
      <c r="F297" s="75">
        <f t="shared" si="393"/>
        <v>0</v>
      </c>
      <c r="G297" s="76"/>
      <c r="H297" s="76"/>
      <c r="I297" s="77">
        <f t="shared" si="394"/>
        <v>0</v>
      </c>
      <c r="J297" s="16">
        <f t="shared" si="395"/>
        <v>0</v>
      </c>
      <c r="K297" s="77">
        <f t="shared" si="396"/>
        <v>0</v>
      </c>
      <c r="L297" s="77">
        <f t="shared" si="397"/>
        <v>0</v>
      </c>
      <c r="M297" s="73"/>
      <c r="N297" s="78">
        <f t="shared" si="398"/>
        <v>0</v>
      </c>
      <c r="O297" s="73"/>
      <c r="P297" s="73"/>
      <c r="Q297" s="73"/>
      <c r="R297" s="68">
        <f t="shared" si="399"/>
        <v>0</v>
      </c>
      <c r="S297" s="65"/>
      <c r="T297" s="69">
        <f t="shared" si="400"/>
        <v>0</v>
      </c>
      <c r="U297" s="70"/>
      <c r="V297" s="72"/>
      <c r="W297" s="72"/>
      <c r="X297" s="72"/>
    </row>
    <row r="298" spans="1:24" x14ac:dyDescent="0.3">
      <c r="A298" s="72"/>
      <c r="B298" s="73">
        <v>3</v>
      </c>
      <c r="C298" s="74"/>
      <c r="D298" s="56">
        <f t="shared" si="391"/>
        <v>0</v>
      </c>
      <c r="E298" s="56">
        <f t="shared" si="392"/>
        <v>0</v>
      </c>
      <c r="F298" s="75">
        <f t="shared" si="393"/>
        <v>0</v>
      </c>
      <c r="G298" s="76"/>
      <c r="H298" s="76"/>
      <c r="I298" s="77">
        <f t="shared" si="394"/>
        <v>0</v>
      </c>
      <c r="J298" s="16">
        <f t="shared" si="395"/>
        <v>0</v>
      </c>
      <c r="K298" s="77">
        <f t="shared" si="396"/>
        <v>0</v>
      </c>
      <c r="L298" s="77">
        <f t="shared" si="397"/>
        <v>0</v>
      </c>
      <c r="M298" s="73"/>
      <c r="N298" s="78">
        <f t="shared" si="398"/>
        <v>0</v>
      </c>
      <c r="O298" s="73"/>
      <c r="P298" s="73"/>
      <c r="Q298" s="73"/>
      <c r="R298" s="68">
        <f t="shared" si="399"/>
        <v>0</v>
      </c>
      <c r="S298" s="65"/>
      <c r="T298" s="69">
        <f t="shared" si="400"/>
        <v>0</v>
      </c>
      <c r="U298" s="70"/>
      <c r="V298" s="72"/>
      <c r="W298" s="72"/>
      <c r="X298" s="72"/>
    </row>
    <row r="299" spans="1:24" x14ac:dyDescent="0.3">
      <c r="A299" s="72"/>
      <c r="B299" s="73">
        <v>3</v>
      </c>
      <c r="C299" s="74"/>
      <c r="D299" s="56">
        <f t="shared" si="385"/>
        <v>0</v>
      </c>
      <c r="E299" s="56">
        <f t="shared" si="386"/>
        <v>0</v>
      </c>
      <c r="F299" s="75">
        <f t="shared" si="387"/>
        <v>0</v>
      </c>
      <c r="G299" s="76"/>
      <c r="H299" s="76"/>
      <c r="I299" s="77">
        <f t="shared" ref="I299" si="401">K299+R299</f>
        <v>0</v>
      </c>
      <c r="J299" s="16">
        <f t="shared" ref="J299" si="402">P299+T299</f>
        <v>0</v>
      </c>
      <c r="K299" s="77">
        <f t="shared" ref="K299" si="403">L299+Q299</f>
        <v>0</v>
      </c>
      <c r="L299" s="77">
        <f t="shared" ref="L299" si="404">M299+N299</f>
        <v>0</v>
      </c>
      <c r="M299" s="73"/>
      <c r="N299" s="78">
        <f t="shared" si="388"/>
        <v>0</v>
      </c>
      <c r="O299" s="73"/>
      <c r="P299" s="73"/>
      <c r="Q299" s="73"/>
      <c r="R299" s="68">
        <f t="shared" si="389"/>
        <v>0</v>
      </c>
      <c r="S299" s="65"/>
      <c r="T299" s="69">
        <f t="shared" si="390"/>
        <v>0</v>
      </c>
      <c r="U299" s="70"/>
      <c r="V299" s="72"/>
      <c r="W299" s="72"/>
      <c r="X299" s="72"/>
    </row>
    <row r="300" spans="1:24" x14ac:dyDescent="0.3">
      <c r="A300" s="79" t="s">
        <v>149</v>
      </c>
      <c r="B300" s="57">
        <v>3</v>
      </c>
      <c r="C300" s="12">
        <f>SUM(C290:C299)</f>
        <v>0.5</v>
      </c>
      <c r="D300" s="12">
        <f>SUM(D290:D299)</f>
        <v>0.13333333333333333</v>
      </c>
      <c r="E300" s="12">
        <f>SUM(E290:E299)</f>
        <v>0.36666666666666664</v>
      </c>
      <c r="F300" s="56" t="s">
        <v>14</v>
      </c>
      <c r="G300" s="57" t="s">
        <v>14</v>
      </c>
      <c r="H300" s="57" t="s">
        <v>14</v>
      </c>
      <c r="I300" s="12">
        <f>SUM(I290:I299)</f>
        <v>15</v>
      </c>
      <c r="J300" s="56" t="s">
        <v>14</v>
      </c>
      <c r="K300" s="12">
        <f>SUM(K290:K299)</f>
        <v>4</v>
      </c>
      <c r="L300" s="12">
        <f>SUM(L290:L299)</f>
        <v>4</v>
      </c>
      <c r="M300" s="12">
        <f>SUM(M290:M299)</f>
        <v>4</v>
      </c>
      <c r="N300" s="12">
        <f>SUM(N290:N299)</f>
        <v>0</v>
      </c>
      <c r="O300" s="12">
        <f>SUM(O290:O299)</f>
        <v>0</v>
      </c>
      <c r="P300" s="56" t="s">
        <v>14</v>
      </c>
      <c r="Q300" s="12">
        <f>SUM(Q290:Q299)</f>
        <v>0</v>
      </c>
      <c r="R300" s="12">
        <f>SUM(R290:R299)</f>
        <v>11</v>
      </c>
      <c r="S300" s="12">
        <f>SUM(S290:S299)</f>
        <v>11</v>
      </c>
      <c r="T300" s="56" t="s">
        <v>14</v>
      </c>
      <c r="U300" s="57" t="s">
        <v>14</v>
      </c>
      <c r="V300" s="57" t="s">
        <v>14</v>
      </c>
      <c r="W300" s="57" t="s">
        <v>14</v>
      </c>
      <c r="X300" s="57" t="s">
        <v>14</v>
      </c>
    </row>
    <row r="301" spans="1:24" x14ac:dyDescent="0.3">
      <c r="A301" s="79" t="s">
        <v>150</v>
      </c>
      <c r="B301" s="57">
        <v>3</v>
      </c>
      <c r="C301" s="56" t="s">
        <v>14</v>
      </c>
      <c r="D301" s="56" t="s">
        <v>14</v>
      </c>
      <c r="E301" s="56" t="s">
        <v>14</v>
      </c>
      <c r="F301" s="12">
        <f>SUM(F290:F299)</f>
        <v>0</v>
      </c>
      <c r="G301" s="57" t="s">
        <v>14</v>
      </c>
      <c r="H301" s="57" t="s">
        <v>14</v>
      </c>
      <c r="I301" s="57" t="s">
        <v>14</v>
      </c>
      <c r="J301" s="12">
        <f>SUM(J290:J299)</f>
        <v>0</v>
      </c>
      <c r="K301" s="57" t="s">
        <v>14</v>
      </c>
      <c r="L301" s="57" t="s">
        <v>14</v>
      </c>
      <c r="M301" s="57" t="s">
        <v>14</v>
      </c>
      <c r="N301" s="57" t="s">
        <v>14</v>
      </c>
      <c r="O301" s="57" t="s">
        <v>14</v>
      </c>
      <c r="P301" s="12">
        <f>SUM(P290:P299)</f>
        <v>0</v>
      </c>
      <c r="Q301" s="57" t="s">
        <v>14</v>
      </c>
      <c r="R301" s="57" t="s">
        <v>14</v>
      </c>
      <c r="S301" s="57" t="s">
        <v>14</v>
      </c>
      <c r="T301" s="12">
        <f>SUM(T290:T299)</f>
        <v>0</v>
      </c>
      <c r="U301" s="16" t="s">
        <v>14</v>
      </c>
      <c r="V301" s="57" t="s">
        <v>14</v>
      </c>
      <c r="W301" s="57" t="s">
        <v>14</v>
      </c>
      <c r="X301" s="57" t="s">
        <v>14</v>
      </c>
    </row>
    <row r="302" spans="1:24" x14ac:dyDescent="0.3">
      <c r="A302" s="79" t="s">
        <v>151</v>
      </c>
      <c r="B302" s="57">
        <v>3</v>
      </c>
      <c r="C302" s="12">
        <f>SUMIF(H290:H299,"f",C290:C299)</f>
        <v>0</v>
      </c>
      <c r="D302" s="12">
        <f>SUMIF(H290:H299,"f",D290:D299)</f>
        <v>0</v>
      </c>
      <c r="E302" s="12">
        <f>SUMIF(H290:H299,"f",E290:E299)</f>
        <v>0</v>
      </c>
      <c r="F302" s="56" t="s">
        <v>14</v>
      </c>
      <c r="G302" s="57" t="s">
        <v>14</v>
      </c>
      <c r="H302" s="57" t="s">
        <v>14</v>
      </c>
      <c r="I302" s="12">
        <f>SUMIF(H290:H299,"f",I290:I299)</f>
        <v>0</v>
      </c>
      <c r="J302" s="57" t="s">
        <v>14</v>
      </c>
      <c r="K302" s="12">
        <f>SUMIF(H290:H299,"f",K290:K299)</f>
        <v>0</v>
      </c>
      <c r="L302" s="12">
        <f>SUMIF(H290:H299,"f",L290:L299)</f>
        <v>0</v>
      </c>
      <c r="M302" s="12">
        <f>SUMIF(H290:H299,"f",M290:M299)</f>
        <v>0</v>
      </c>
      <c r="N302" s="12">
        <f>SUMIF(H290:H299,"f",N290:N299)</f>
        <v>0</v>
      </c>
      <c r="O302" s="12">
        <f>SUMIF(H290:H299,"f",O290:O299)</f>
        <v>0</v>
      </c>
      <c r="P302" s="57" t="s">
        <v>14</v>
      </c>
      <c r="Q302" s="12">
        <f>SUMIF(H290:H299,"f",Q290:Q299)</f>
        <v>0</v>
      </c>
      <c r="R302" s="12">
        <f>SUMIF(H290:H299,"f",R290:R299)</f>
        <v>0</v>
      </c>
      <c r="S302" s="12">
        <f>SUMIF(H290:H299,"f",S290:S299)</f>
        <v>0</v>
      </c>
      <c r="T302" s="57" t="s">
        <v>14</v>
      </c>
      <c r="U302" s="57" t="s">
        <v>14</v>
      </c>
      <c r="V302" s="57" t="s">
        <v>14</v>
      </c>
      <c r="W302" s="57" t="s">
        <v>14</v>
      </c>
      <c r="X302" s="57" t="s">
        <v>14</v>
      </c>
    </row>
    <row r="303" spans="1:24" x14ac:dyDescent="0.3">
      <c r="A303" s="183" t="s">
        <v>32</v>
      </c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</row>
    <row r="304" spans="1:24" x14ac:dyDescent="0.3">
      <c r="A304" s="72"/>
      <c r="B304" s="73">
        <v>3</v>
      </c>
      <c r="C304" s="74"/>
      <c r="D304" s="56">
        <f t="shared" ref="D304:D313" si="405">IF(C304&gt;0,K304/(I304/C304),0)</f>
        <v>0</v>
      </c>
      <c r="E304" s="56">
        <f t="shared" ref="E304:E313" si="406">IF(C304&gt;0,R304/(I304/C304),0)</f>
        <v>0</v>
      </c>
      <c r="F304" s="75">
        <f t="shared" ref="F304:F313" si="407">IF(U304&gt;0,FLOOR((P304+T304)/U304,0.1),0)</f>
        <v>0</v>
      </c>
      <c r="G304" s="76"/>
      <c r="H304" s="76"/>
      <c r="I304" s="77">
        <f>K304+R304</f>
        <v>0</v>
      </c>
      <c r="J304" s="16">
        <f>P304+T304</f>
        <v>0</v>
      </c>
      <c r="K304" s="77">
        <f>L304+Q304</f>
        <v>0</v>
      </c>
      <c r="L304" s="77">
        <f>M304+N304</f>
        <v>0</v>
      </c>
      <c r="M304" s="73"/>
      <c r="N304" s="78">
        <f t="shared" ref="N304:N313" si="408">O304+P304</f>
        <v>0</v>
      </c>
      <c r="O304" s="73"/>
      <c r="P304" s="73"/>
      <c r="Q304" s="73"/>
      <c r="R304" s="68">
        <f t="shared" ref="R304:R313" si="409">(C304*U304)-K304</f>
        <v>0</v>
      </c>
      <c r="S304" s="65"/>
      <c r="T304" s="69">
        <f t="shared" ref="T304:T313" si="410">R304-S304</f>
        <v>0</v>
      </c>
      <c r="U304" s="72"/>
      <c r="V304" s="72"/>
      <c r="W304" s="72"/>
      <c r="X304" s="72"/>
    </row>
    <row r="305" spans="1:28" x14ac:dyDescent="0.3">
      <c r="A305" s="72"/>
      <c r="B305" s="73">
        <v>3</v>
      </c>
      <c r="C305" s="74"/>
      <c r="D305" s="56">
        <f t="shared" ref="D305:D312" si="411">IF(C305&gt;0,K305/(I305/C305),0)</f>
        <v>0</v>
      </c>
      <c r="E305" s="56">
        <f t="shared" ref="E305:E312" si="412">IF(C305&gt;0,R305/(I305/C305),0)</f>
        <v>0</v>
      </c>
      <c r="F305" s="75">
        <f t="shared" ref="F305:F312" si="413">IF(U305&gt;0,FLOOR((P305+T305)/U305,0.1),0)</f>
        <v>0</v>
      </c>
      <c r="G305" s="76"/>
      <c r="H305" s="76"/>
      <c r="I305" s="77">
        <f t="shared" ref="I305:I312" si="414">K305+R305</f>
        <v>0</v>
      </c>
      <c r="J305" s="16">
        <f t="shared" ref="J305:J312" si="415">P305+T305</f>
        <v>0</v>
      </c>
      <c r="K305" s="77">
        <f t="shared" ref="K305:K312" si="416">L305+Q305</f>
        <v>0</v>
      </c>
      <c r="L305" s="77">
        <f t="shared" ref="L305:L312" si="417">M305+N305</f>
        <v>0</v>
      </c>
      <c r="M305" s="73"/>
      <c r="N305" s="78">
        <f t="shared" ref="N305:N312" si="418">O305+P305</f>
        <v>0</v>
      </c>
      <c r="O305" s="73"/>
      <c r="P305" s="73"/>
      <c r="Q305" s="73"/>
      <c r="R305" s="68">
        <f t="shared" ref="R305:R312" si="419">(C305*U305)-K305</f>
        <v>0</v>
      </c>
      <c r="S305" s="65"/>
      <c r="T305" s="69">
        <f t="shared" ref="T305:T312" si="420">R305-S305</f>
        <v>0</v>
      </c>
      <c r="U305" s="72"/>
      <c r="V305" s="72"/>
      <c r="W305" s="72"/>
      <c r="X305" s="72"/>
    </row>
    <row r="306" spans="1:28" x14ac:dyDescent="0.3">
      <c r="A306" s="72"/>
      <c r="B306" s="73">
        <v>3</v>
      </c>
      <c r="C306" s="74"/>
      <c r="D306" s="56">
        <f t="shared" si="411"/>
        <v>0</v>
      </c>
      <c r="E306" s="56">
        <f t="shared" si="412"/>
        <v>0</v>
      </c>
      <c r="F306" s="75">
        <f t="shared" si="413"/>
        <v>0</v>
      </c>
      <c r="G306" s="76"/>
      <c r="H306" s="76"/>
      <c r="I306" s="77">
        <f t="shared" si="414"/>
        <v>0</v>
      </c>
      <c r="J306" s="16">
        <f t="shared" si="415"/>
        <v>0</v>
      </c>
      <c r="K306" s="77">
        <f t="shared" si="416"/>
        <v>0</v>
      </c>
      <c r="L306" s="77">
        <f t="shared" si="417"/>
        <v>0</v>
      </c>
      <c r="M306" s="73"/>
      <c r="N306" s="78">
        <f t="shared" si="418"/>
        <v>0</v>
      </c>
      <c r="O306" s="73"/>
      <c r="P306" s="73"/>
      <c r="Q306" s="73"/>
      <c r="R306" s="68">
        <f t="shared" si="419"/>
        <v>0</v>
      </c>
      <c r="S306" s="65"/>
      <c r="T306" s="69">
        <f t="shared" si="420"/>
        <v>0</v>
      </c>
      <c r="U306" s="72"/>
      <c r="V306" s="72"/>
      <c r="W306" s="72"/>
      <c r="X306" s="72"/>
    </row>
    <row r="307" spans="1:28" x14ac:dyDescent="0.3">
      <c r="A307" s="72"/>
      <c r="B307" s="73">
        <v>3</v>
      </c>
      <c r="C307" s="74"/>
      <c r="D307" s="56">
        <f t="shared" si="411"/>
        <v>0</v>
      </c>
      <c r="E307" s="56">
        <f t="shared" si="412"/>
        <v>0</v>
      </c>
      <c r="F307" s="75">
        <f t="shared" si="413"/>
        <v>0</v>
      </c>
      <c r="G307" s="76"/>
      <c r="H307" s="76"/>
      <c r="I307" s="77">
        <f t="shared" si="414"/>
        <v>0</v>
      </c>
      <c r="J307" s="16">
        <f t="shared" si="415"/>
        <v>0</v>
      </c>
      <c r="K307" s="77">
        <f t="shared" si="416"/>
        <v>0</v>
      </c>
      <c r="L307" s="77">
        <f t="shared" si="417"/>
        <v>0</v>
      </c>
      <c r="M307" s="73"/>
      <c r="N307" s="78">
        <f t="shared" si="418"/>
        <v>0</v>
      </c>
      <c r="O307" s="73"/>
      <c r="P307" s="73"/>
      <c r="Q307" s="73"/>
      <c r="R307" s="68">
        <f t="shared" si="419"/>
        <v>0</v>
      </c>
      <c r="S307" s="65"/>
      <c r="T307" s="69">
        <f t="shared" si="420"/>
        <v>0</v>
      </c>
      <c r="U307" s="72"/>
      <c r="V307" s="72"/>
      <c r="W307" s="72"/>
      <c r="X307" s="72"/>
    </row>
    <row r="308" spans="1:28" x14ac:dyDescent="0.3">
      <c r="A308" s="72"/>
      <c r="B308" s="73">
        <v>3</v>
      </c>
      <c r="C308" s="74"/>
      <c r="D308" s="56">
        <f t="shared" si="411"/>
        <v>0</v>
      </c>
      <c r="E308" s="56">
        <f t="shared" si="412"/>
        <v>0</v>
      </c>
      <c r="F308" s="75">
        <f t="shared" si="413"/>
        <v>0</v>
      </c>
      <c r="G308" s="76"/>
      <c r="H308" s="76"/>
      <c r="I308" s="77">
        <f t="shared" si="414"/>
        <v>0</v>
      </c>
      <c r="J308" s="16">
        <f t="shared" si="415"/>
        <v>0</v>
      </c>
      <c r="K308" s="77">
        <f t="shared" si="416"/>
        <v>0</v>
      </c>
      <c r="L308" s="77">
        <f t="shared" si="417"/>
        <v>0</v>
      </c>
      <c r="M308" s="73"/>
      <c r="N308" s="78">
        <f t="shared" si="418"/>
        <v>0</v>
      </c>
      <c r="O308" s="73"/>
      <c r="P308" s="73"/>
      <c r="Q308" s="73"/>
      <c r="R308" s="68">
        <f t="shared" si="419"/>
        <v>0</v>
      </c>
      <c r="S308" s="65"/>
      <c r="T308" s="69">
        <f t="shared" si="420"/>
        <v>0</v>
      </c>
      <c r="U308" s="72"/>
      <c r="V308" s="72"/>
      <c r="W308" s="72"/>
      <c r="X308" s="72"/>
    </row>
    <row r="309" spans="1:28" x14ac:dyDescent="0.3">
      <c r="A309" s="72"/>
      <c r="B309" s="73">
        <v>3</v>
      </c>
      <c r="C309" s="74"/>
      <c r="D309" s="56">
        <f t="shared" si="411"/>
        <v>0</v>
      </c>
      <c r="E309" s="56">
        <f t="shared" si="412"/>
        <v>0</v>
      </c>
      <c r="F309" s="75">
        <f t="shared" si="413"/>
        <v>0</v>
      </c>
      <c r="G309" s="76"/>
      <c r="H309" s="76"/>
      <c r="I309" s="77">
        <f t="shared" si="414"/>
        <v>0</v>
      </c>
      <c r="J309" s="16">
        <f t="shared" si="415"/>
        <v>0</v>
      </c>
      <c r="K309" s="77">
        <f t="shared" si="416"/>
        <v>0</v>
      </c>
      <c r="L309" s="77">
        <f t="shared" si="417"/>
        <v>0</v>
      </c>
      <c r="M309" s="73"/>
      <c r="N309" s="78">
        <f t="shared" si="418"/>
        <v>0</v>
      </c>
      <c r="O309" s="73"/>
      <c r="P309" s="73"/>
      <c r="Q309" s="73"/>
      <c r="R309" s="68">
        <f t="shared" si="419"/>
        <v>0</v>
      </c>
      <c r="S309" s="65"/>
      <c r="T309" s="69">
        <f t="shared" si="420"/>
        <v>0</v>
      </c>
      <c r="U309" s="72"/>
      <c r="V309" s="72"/>
      <c r="W309" s="72"/>
      <c r="X309" s="72"/>
    </row>
    <row r="310" spans="1:28" x14ac:dyDescent="0.3">
      <c r="A310" s="72"/>
      <c r="B310" s="73">
        <v>3</v>
      </c>
      <c r="C310" s="74"/>
      <c r="D310" s="56">
        <f t="shared" si="411"/>
        <v>0</v>
      </c>
      <c r="E310" s="56">
        <f t="shared" si="412"/>
        <v>0</v>
      </c>
      <c r="F310" s="75">
        <f t="shared" si="413"/>
        <v>0</v>
      </c>
      <c r="G310" s="76"/>
      <c r="H310" s="76"/>
      <c r="I310" s="77">
        <f t="shared" si="414"/>
        <v>0</v>
      </c>
      <c r="J310" s="16">
        <f t="shared" si="415"/>
        <v>0</v>
      </c>
      <c r="K310" s="77">
        <f t="shared" si="416"/>
        <v>0</v>
      </c>
      <c r="L310" s="77">
        <f t="shared" si="417"/>
        <v>0</v>
      </c>
      <c r="M310" s="73"/>
      <c r="N310" s="78">
        <f t="shared" si="418"/>
        <v>0</v>
      </c>
      <c r="O310" s="73"/>
      <c r="P310" s="73"/>
      <c r="Q310" s="73"/>
      <c r="R310" s="68">
        <f t="shared" si="419"/>
        <v>0</v>
      </c>
      <c r="S310" s="65"/>
      <c r="T310" s="69">
        <f t="shared" si="420"/>
        <v>0</v>
      </c>
      <c r="U310" s="72"/>
      <c r="V310" s="72"/>
      <c r="W310" s="72"/>
      <c r="X310" s="72"/>
    </row>
    <row r="311" spans="1:28" x14ac:dyDescent="0.3">
      <c r="A311" s="72"/>
      <c r="B311" s="73">
        <v>3</v>
      </c>
      <c r="C311" s="74"/>
      <c r="D311" s="56">
        <f t="shared" si="411"/>
        <v>0</v>
      </c>
      <c r="E311" s="56">
        <f t="shared" si="412"/>
        <v>0</v>
      </c>
      <c r="F311" s="75">
        <f t="shared" si="413"/>
        <v>0</v>
      </c>
      <c r="G311" s="76"/>
      <c r="H311" s="76"/>
      <c r="I311" s="77">
        <f t="shared" si="414"/>
        <v>0</v>
      </c>
      <c r="J311" s="16">
        <f t="shared" si="415"/>
        <v>0</v>
      </c>
      <c r="K311" s="77">
        <f t="shared" si="416"/>
        <v>0</v>
      </c>
      <c r="L311" s="77">
        <f t="shared" si="417"/>
        <v>0</v>
      </c>
      <c r="M311" s="73"/>
      <c r="N311" s="78">
        <f t="shared" si="418"/>
        <v>0</v>
      </c>
      <c r="O311" s="73"/>
      <c r="P311" s="73"/>
      <c r="Q311" s="73"/>
      <c r="R311" s="68">
        <f t="shared" si="419"/>
        <v>0</v>
      </c>
      <c r="S311" s="65"/>
      <c r="T311" s="69">
        <f t="shared" si="420"/>
        <v>0</v>
      </c>
      <c r="U311" s="72"/>
      <c r="V311" s="72"/>
      <c r="W311" s="72"/>
      <c r="X311" s="72"/>
    </row>
    <row r="312" spans="1:28" x14ac:dyDescent="0.3">
      <c r="A312" s="72"/>
      <c r="B312" s="73">
        <v>3</v>
      </c>
      <c r="C312" s="74"/>
      <c r="D312" s="56">
        <f t="shared" si="411"/>
        <v>0</v>
      </c>
      <c r="E312" s="56">
        <f t="shared" si="412"/>
        <v>0</v>
      </c>
      <c r="F312" s="75">
        <f t="shared" si="413"/>
        <v>0</v>
      </c>
      <c r="G312" s="76"/>
      <c r="H312" s="76"/>
      <c r="I312" s="77">
        <f t="shared" si="414"/>
        <v>0</v>
      </c>
      <c r="J312" s="16">
        <f t="shared" si="415"/>
        <v>0</v>
      </c>
      <c r="K312" s="77">
        <f t="shared" si="416"/>
        <v>0</v>
      </c>
      <c r="L312" s="77">
        <f t="shared" si="417"/>
        <v>0</v>
      </c>
      <c r="M312" s="73"/>
      <c r="N312" s="78">
        <f t="shared" si="418"/>
        <v>0</v>
      </c>
      <c r="O312" s="73"/>
      <c r="P312" s="73"/>
      <c r="Q312" s="73"/>
      <c r="R312" s="68">
        <f t="shared" si="419"/>
        <v>0</v>
      </c>
      <c r="S312" s="65"/>
      <c r="T312" s="69">
        <f t="shared" si="420"/>
        <v>0</v>
      </c>
      <c r="U312" s="72"/>
      <c r="V312" s="72"/>
      <c r="W312" s="72"/>
      <c r="X312" s="72"/>
    </row>
    <row r="313" spans="1:28" x14ac:dyDescent="0.3">
      <c r="A313" s="72"/>
      <c r="B313" s="73">
        <v>3</v>
      </c>
      <c r="C313" s="74"/>
      <c r="D313" s="56">
        <f t="shared" si="405"/>
        <v>0</v>
      </c>
      <c r="E313" s="56">
        <f t="shared" si="406"/>
        <v>0</v>
      </c>
      <c r="F313" s="75">
        <f t="shared" si="407"/>
        <v>0</v>
      </c>
      <c r="G313" s="76"/>
      <c r="H313" s="76"/>
      <c r="I313" s="77">
        <f t="shared" ref="I313" si="421">K313+R313</f>
        <v>0</v>
      </c>
      <c r="J313" s="16">
        <f t="shared" ref="J313" si="422">P313+T313</f>
        <v>0</v>
      </c>
      <c r="K313" s="77">
        <f t="shared" ref="K313" si="423">L313+Q313</f>
        <v>0</v>
      </c>
      <c r="L313" s="77">
        <f t="shared" ref="L313" si="424">M313+N313</f>
        <v>0</v>
      </c>
      <c r="M313" s="73"/>
      <c r="N313" s="78">
        <f t="shared" si="408"/>
        <v>0</v>
      </c>
      <c r="O313" s="73"/>
      <c r="P313" s="73"/>
      <c r="Q313" s="73"/>
      <c r="R313" s="68">
        <f t="shared" si="409"/>
        <v>0</v>
      </c>
      <c r="S313" s="65"/>
      <c r="T313" s="69">
        <f t="shared" si="410"/>
        <v>0</v>
      </c>
      <c r="U313" s="72"/>
      <c r="V313" s="72"/>
      <c r="W313" s="72"/>
      <c r="X313" s="72"/>
    </row>
    <row r="314" spans="1:28" s="13" customFormat="1" x14ac:dyDescent="0.3">
      <c r="A314" s="79" t="s">
        <v>149</v>
      </c>
      <c r="B314" s="57">
        <v>3</v>
      </c>
      <c r="C314" s="12">
        <f>SUM(C304:C313)</f>
        <v>0</v>
      </c>
      <c r="D314" s="12">
        <f>SUM(D304:D313)</f>
        <v>0</v>
      </c>
      <c r="E314" s="12">
        <f>SUM(E304:E313)</f>
        <v>0</v>
      </c>
      <c r="F314" s="56" t="s">
        <v>14</v>
      </c>
      <c r="G314" s="57" t="s">
        <v>14</v>
      </c>
      <c r="H314" s="57" t="s">
        <v>14</v>
      </c>
      <c r="I314" s="12">
        <f>SUM(I304:I313)</f>
        <v>0</v>
      </c>
      <c r="J314" s="56" t="s">
        <v>14</v>
      </c>
      <c r="K314" s="12">
        <f>SUM(K304:K313)</f>
        <v>0</v>
      </c>
      <c r="L314" s="12">
        <f>SUM(L304:L313)</f>
        <v>0</v>
      </c>
      <c r="M314" s="12">
        <f>SUM(M304:M313)</f>
        <v>0</v>
      </c>
      <c r="N314" s="12">
        <f>SUM(N304:N313)</f>
        <v>0</v>
      </c>
      <c r="O314" s="12">
        <f>SUM(O304:O313)</f>
        <v>0</v>
      </c>
      <c r="P314" s="56" t="s">
        <v>14</v>
      </c>
      <c r="Q314" s="12">
        <f>SUM(Q304:Q313)</f>
        <v>0</v>
      </c>
      <c r="R314" s="12">
        <f>SUM(R304:R313)</f>
        <v>0</v>
      </c>
      <c r="S314" s="12">
        <f>SUM(S304:S313)</f>
        <v>0</v>
      </c>
      <c r="T314" s="56" t="s">
        <v>14</v>
      </c>
      <c r="U314" s="57" t="s">
        <v>14</v>
      </c>
      <c r="V314" s="57" t="s">
        <v>14</v>
      </c>
      <c r="W314" s="57" t="s">
        <v>14</v>
      </c>
      <c r="X314" s="57" t="s">
        <v>14</v>
      </c>
      <c r="Y314" s="2"/>
      <c r="Z314" s="2"/>
      <c r="AA314" s="2"/>
      <c r="AB314" s="2"/>
    </row>
    <row r="315" spans="1:28" s="13" customFormat="1" x14ac:dyDescent="0.3">
      <c r="A315" s="79" t="s">
        <v>150</v>
      </c>
      <c r="B315" s="57">
        <v>3</v>
      </c>
      <c r="C315" s="56" t="s">
        <v>14</v>
      </c>
      <c r="D315" s="56" t="s">
        <v>14</v>
      </c>
      <c r="E315" s="56" t="s">
        <v>14</v>
      </c>
      <c r="F315" s="12">
        <f>SUM(F304:F313)</f>
        <v>0</v>
      </c>
      <c r="G315" s="57" t="s">
        <v>14</v>
      </c>
      <c r="H315" s="57" t="s">
        <v>14</v>
      </c>
      <c r="I315" s="57" t="s">
        <v>14</v>
      </c>
      <c r="J315" s="12">
        <f>SUM(J304:J313)</f>
        <v>0</v>
      </c>
      <c r="K315" s="57" t="s">
        <v>14</v>
      </c>
      <c r="L315" s="57" t="s">
        <v>14</v>
      </c>
      <c r="M315" s="57" t="s">
        <v>14</v>
      </c>
      <c r="N315" s="57" t="s">
        <v>14</v>
      </c>
      <c r="O315" s="57" t="s">
        <v>14</v>
      </c>
      <c r="P315" s="12">
        <f>SUM(P304:P313)</f>
        <v>0</v>
      </c>
      <c r="Q315" s="57" t="s">
        <v>14</v>
      </c>
      <c r="R315" s="57" t="s">
        <v>14</v>
      </c>
      <c r="S315" s="57" t="s">
        <v>14</v>
      </c>
      <c r="T315" s="12">
        <f>SUM(T304:T313)</f>
        <v>0</v>
      </c>
      <c r="U315" s="16" t="s">
        <v>14</v>
      </c>
      <c r="V315" s="57" t="s">
        <v>14</v>
      </c>
      <c r="W315" s="57" t="s">
        <v>14</v>
      </c>
      <c r="X315" s="57" t="s">
        <v>14</v>
      </c>
      <c r="Y315" s="2"/>
      <c r="Z315" s="2"/>
      <c r="AA315" s="2"/>
      <c r="AB315" s="2"/>
    </row>
    <row r="316" spans="1:28" s="13" customFormat="1" x14ac:dyDescent="0.3">
      <c r="A316" s="79" t="s">
        <v>151</v>
      </c>
      <c r="B316" s="57">
        <v>3</v>
      </c>
      <c r="C316" s="12">
        <f>SUMIF(H304:H313,"f",C304:C313)</f>
        <v>0</v>
      </c>
      <c r="D316" s="12">
        <f>SUMIF(H304:H313,"f",D304:D313)</f>
        <v>0</v>
      </c>
      <c r="E316" s="12">
        <f>SUMIF(H304:H313,"f",E304:E313)</f>
        <v>0</v>
      </c>
      <c r="F316" s="56" t="s">
        <v>14</v>
      </c>
      <c r="G316" s="57" t="s">
        <v>14</v>
      </c>
      <c r="H316" s="57" t="s">
        <v>14</v>
      </c>
      <c r="I316" s="12">
        <f>SUMIF(H304:H313,"f",I304:I313)</f>
        <v>0</v>
      </c>
      <c r="J316" s="57" t="s">
        <v>14</v>
      </c>
      <c r="K316" s="12">
        <f>SUMIF(H304:H313,"f",K304:K313)</f>
        <v>0</v>
      </c>
      <c r="L316" s="12">
        <f>SUMIF(H304:H313,"f",L304:L313)</f>
        <v>0</v>
      </c>
      <c r="M316" s="12">
        <f>SUMIF(H304:H313,"f",M304:M313)</f>
        <v>0</v>
      </c>
      <c r="N316" s="12">
        <f>SUMIF(H304:H313,"f",N304:N313)</f>
        <v>0</v>
      </c>
      <c r="O316" s="12">
        <f>SUMIF(H304:H313,"f",O304:O313)</f>
        <v>0</v>
      </c>
      <c r="P316" s="57" t="s">
        <v>14</v>
      </c>
      <c r="Q316" s="12">
        <f>SUMIF(H304:H313,"f",Q304:Q313)</f>
        <v>0</v>
      </c>
      <c r="R316" s="12">
        <f>SUMIF(H304:H313,"f",R304:R313)</f>
        <v>0</v>
      </c>
      <c r="S316" s="12">
        <f>SUMIF(H304:H313,"f",S304:S313)</f>
        <v>0</v>
      </c>
      <c r="T316" s="57" t="s">
        <v>14</v>
      </c>
      <c r="U316" s="57" t="s">
        <v>14</v>
      </c>
      <c r="V316" s="57" t="s">
        <v>14</v>
      </c>
      <c r="W316" s="57" t="s">
        <v>14</v>
      </c>
      <c r="X316" s="57" t="s">
        <v>14</v>
      </c>
      <c r="Y316" s="2"/>
      <c r="Z316" s="2"/>
      <c r="AA316" s="2"/>
      <c r="AB316" s="2"/>
    </row>
    <row r="317" spans="1:28" s="18" customFormat="1" ht="17.399999999999999" x14ac:dyDescent="0.35">
      <c r="A317" s="80" t="s">
        <v>85</v>
      </c>
      <c r="B317" s="81">
        <v>3</v>
      </c>
      <c r="C317" s="82">
        <f>SUM(C230,C244,C258,C272,C286,C300,C314)</f>
        <v>30</v>
      </c>
      <c r="D317" s="82">
        <f>SUM(D230,D244,D258,D272,D286,D300,D314)</f>
        <v>15.406666666666666</v>
      </c>
      <c r="E317" s="82">
        <f>SUM(E230,E244,E258,E272,E286,E300,E314)</f>
        <v>14.593333333333334</v>
      </c>
      <c r="F317" s="82">
        <f>SUM(F231,F245,F259,F273,F287,F301,F315)</f>
        <v>16.8</v>
      </c>
      <c r="G317" s="83" t="s">
        <v>14</v>
      </c>
      <c r="H317" s="83" t="s">
        <v>14</v>
      </c>
      <c r="I317" s="82">
        <f>SUM(I230,I244,I258,I272,I286,I300,I314)</f>
        <v>762.5</v>
      </c>
      <c r="J317" s="82">
        <f>SUM(J231,J245,J259,J273,J287,J301,J315)</f>
        <v>430.5</v>
      </c>
      <c r="K317" s="82">
        <f>SUM(K230,K244,K258,K272,K286,K300,K314)</f>
        <v>391</v>
      </c>
      <c r="L317" s="82">
        <f>SUM(L230,L244,L258,L272,L286,L300,L314)</f>
        <v>364</v>
      </c>
      <c r="M317" s="82">
        <f>SUM(M230,M244,M258,M272,M286,M300,M314)</f>
        <v>139</v>
      </c>
      <c r="N317" s="82">
        <f>SUM(N230,N244,N258,N272,N286,N300,N314)</f>
        <v>225</v>
      </c>
      <c r="O317" s="82">
        <f>SUM(O230,O244,O258,O272,O286,O300,O314)</f>
        <v>50</v>
      </c>
      <c r="P317" s="82">
        <f>SUM(P231,P245,P259,P273,P287,P301,P315)</f>
        <v>175</v>
      </c>
      <c r="Q317" s="82">
        <f>SUM(Q230,Q244,Q258,Q272,Q286,Q300,Q314)</f>
        <v>27</v>
      </c>
      <c r="R317" s="82">
        <f>SUM(R230,R244,R258,R272,R286,R300,R314)</f>
        <v>371.5</v>
      </c>
      <c r="S317" s="82">
        <f>SUM(S230,S244,S258,S272,S286,S300,S314)</f>
        <v>116</v>
      </c>
      <c r="T317" s="82">
        <f>SUM(T231,T245,T259,T273,T287,T301,T315)</f>
        <v>255.5</v>
      </c>
      <c r="U317" s="83" t="s">
        <v>14</v>
      </c>
      <c r="V317" s="83" t="s">
        <v>14</v>
      </c>
      <c r="W317" s="83" t="s">
        <v>14</v>
      </c>
      <c r="X317" s="83" t="s">
        <v>14</v>
      </c>
      <c r="Y317" s="17"/>
      <c r="Z317" s="2"/>
      <c r="AA317" s="2"/>
      <c r="AB317" s="2"/>
    </row>
    <row r="318" spans="1:28" ht="24.9" customHeight="1" x14ac:dyDescent="0.3">
      <c r="A318" s="182" t="s">
        <v>92</v>
      </c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</row>
    <row r="319" spans="1:28" x14ac:dyDescent="0.3">
      <c r="A319" s="183" t="s">
        <v>27</v>
      </c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</row>
    <row r="320" spans="1:28" x14ac:dyDescent="0.3">
      <c r="A320" s="72" t="s">
        <v>162</v>
      </c>
      <c r="B320" s="73">
        <v>4</v>
      </c>
      <c r="C320" s="74">
        <v>2</v>
      </c>
      <c r="D320" s="56">
        <f t="shared" ref="D320:D329" si="425">IF(C320&gt;0,K320/(I320/C320),0)</f>
        <v>1.0333333333333334</v>
      </c>
      <c r="E320" s="56">
        <f t="shared" ref="E320:E329" si="426">IF(C320&gt;0,R320/(I320/C320),0)</f>
        <v>0.96666666666666667</v>
      </c>
      <c r="F320" s="75">
        <f t="shared" ref="F320:F329" si="427">IF(U320&gt;0,FLOOR((P320+T320)/U320,0.1),0)</f>
        <v>1</v>
      </c>
      <c r="G320" s="76" t="s">
        <v>21</v>
      </c>
      <c r="H320" s="76" t="s">
        <v>20</v>
      </c>
      <c r="I320" s="77">
        <f>K320+R320</f>
        <v>60</v>
      </c>
      <c r="J320" s="16">
        <f>P320+T320</f>
        <v>30</v>
      </c>
      <c r="K320" s="77">
        <f>L320+Q320</f>
        <v>31</v>
      </c>
      <c r="L320" s="77">
        <f>M320+N320</f>
        <v>30</v>
      </c>
      <c r="M320" s="73"/>
      <c r="N320" s="78">
        <f t="shared" ref="N320:N329" si="428">O320+P320</f>
        <v>30</v>
      </c>
      <c r="O320" s="73"/>
      <c r="P320" s="73">
        <v>30</v>
      </c>
      <c r="Q320" s="73">
        <v>1</v>
      </c>
      <c r="R320" s="68">
        <f t="shared" ref="R320:R329" si="429">(C320*U320)-K320</f>
        <v>29</v>
      </c>
      <c r="S320" s="65">
        <v>29</v>
      </c>
      <c r="T320" s="69">
        <f t="shared" ref="T320:T329" si="430">R320-S320</f>
        <v>0</v>
      </c>
      <c r="U320" s="70">
        <v>30</v>
      </c>
      <c r="V320" s="72">
        <v>100</v>
      </c>
      <c r="W320" s="72"/>
      <c r="X320" s="72"/>
    </row>
    <row r="321" spans="1:24" x14ac:dyDescent="0.3">
      <c r="A321" s="92" t="s">
        <v>163</v>
      </c>
      <c r="B321" s="73">
        <v>4</v>
      </c>
      <c r="C321" s="74"/>
      <c r="D321" s="56">
        <f t="shared" ref="D321:D326" si="431">IF(C321&gt;0,K321/(I321/C321),0)</f>
        <v>0</v>
      </c>
      <c r="E321" s="56">
        <f t="shared" ref="E321:E326" si="432">IF(C321&gt;0,R321/(I321/C321),0)</f>
        <v>0</v>
      </c>
      <c r="F321" s="75">
        <f t="shared" ref="F321:F326" si="433">IF(U321&gt;0,FLOOR((P321+T321)/U321,0.1),0)</f>
        <v>0</v>
      </c>
      <c r="G321" s="76" t="s">
        <v>21</v>
      </c>
      <c r="H321" s="76" t="s">
        <v>19</v>
      </c>
      <c r="I321" s="77">
        <f t="shared" ref="I321:I326" si="434">K321+R321</f>
        <v>30</v>
      </c>
      <c r="J321" s="16">
        <f t="shared" ref="J321:J326" si="435">P321+T321</f>
        <v>30</v>
      </c>
      <c r="K321" s="77">
        <f t="shared" ref="K321:K326" si="436">L321+Q321</f>
        <v>30</v>
      </c>
      <c r="L321" s="77">
        <f t="shared" ref="L321:L326" si="437">M321+N321</f>
        <v>30</v>
      </c>
      <c r="M321" s="73"/>
      <c r="N321" s="78">
        <f t="shared" ref="N321:N326" si="438">O321+P321</f>
        <v>30</v>
      </c>
      <c r="O321" s="73"/>
      <c r="P321" s="73">
        <v>30</v>
      </c>
      <c r="Q321" s="73"/>
      <c r="R321" s="68">
        <v>0</v>
      </c>
      <c r="S321" s="65"/>
      <c r="T321" s="69">
        <f t="shared" ref="T321:T326" si="439">R321-S321</f>
        <v>0</v>
      </c>
      <c r="U321" s="70"/>
      <c r="V321" s="72"/>
      <c r="W321" s="72"/>
      <c r="X321" s="72"/>
    </row>
    <row r="322" spans="1:24" x14ac:dyDescent="0.3">
      <c r="A322" s="72"/>
      <c r="B322" s="73">
        <v>4</v>
      </c>
      <c r="C322" s="74"/>
      <c r="D322" s="56">
        <f t="shared" si="431"/>
        <v>0</v>
      </c>
      <c r="E322" s="56">
        <f t="shared" si="432"/>
        <v>0</v>
      </c>
      <c r="F322" s="75">
        <f t="shared" si="433"/>
        <v>0</v>
      </c>
      <c r="G322" s="76"/>
      <c r="H322" s="76"/>
      <c r="I322" s="77">
        <f t="shared" si="434"/>
        <v>0</v>
      </c>
      <c r="J322" s="16">
        <f t="shared" si="435"/>
        <v>0</v>
      </c>
      <c r="K322" s="77">
        <f t="shared" si="436"/>
        <v>0</v>
      </c>
      <c r="L322" s="77">
        <f t="shared" si="437"/>
        <v>0</v>
      </c>
      <c r="M322" s="73"/>
      <c r="N322" s="78">
        <f t="shared" si="438"/>
        <v>0</v>
      </c>
      <c r="O322" s="73"/>
      <c r="P322" s="73"/>
      <c r="Q322" s="73"/>
      <c r="R322" s="68">
        <f t="shared" ref="R322:R326" si="440">(C322*U322)-K322</f>
        <v>0</v>
      </c>
      <c r="S322" s="65"/>
      <c r="T322" s="69">
        <f t="shared" si="439"/>
        <v>0</v>
      </c>
      <c r="U322" s="70"/>
      <c r="V322" s="72"/>
      <c r="W322" s="72"/>
      <c r="X322" s="72"/>
    </row>
    <row r="323" spans="1:24" x14ac:dyDescent="0.3">
      <c r="A323" s="72"/>
      <c r="B323" s="73">
        <v>4</v>
      </c>
      <c r="C323" s="74"/>
      <c r="D323" s="56">
        <f t="shared" si="431"/>
        <v>0</v>
      </c>
      <c r="E323" s="56">
        <f t="shared" si="432"/>
        <v>0</v>
      </c>
      <c r="F323" s="75">
        <f t="shared" si="433"/>
        <v>0</v>
      </c>
      <c r="G323" s="76"/>
      <c r="H323" s="76"/>
      <c r="I323" s="77">
        <f t="shared" si="434"/>
        <v>0</v>
      </c>
      <c r="J323" s="16">
        <f t="shared" si="435"/>
        <v>0</v>
      </c>
      <c r="K323" s="77">
        <f t="shared" si="436"/>
        <v>0</v>
      </c>
      <c r="L323" s="77">
        <f t="shared" si="437"/>
        <v>0</v>
      </c>
      <c r="M323" s="73"/>
      <c r="N323" s="78">
        <f t="shared" si="438"/>
        <v>0</v>
      </c>
      <c r="O323" s="73"/>
      <c r="P323" s="73"/>
      <c r="Q323" s="73"/>
      <c r="R323" s="68">
        <f t="shared" si="440"/>
        <v>0</v>
      </c>
      <c r="S323" s="65"/>
      <c r="T323" s="69">
        <f t="shared" si="439"/>
        <v>0</v>
      </c>
      <c r="U323" s="70"/>
      <c r="V323" s="72"/>
      <c r="W323" s="72"/>
      <c r="X323" s="72"/>
    </row>
    <row r="324" spans="1:24" x14ac:dyDescent="0.3">
      <c r="A324" s="72"/>
      <c r="B324" s="73">
        <v>4</v>
      </c>
      <c r="C324" s="74"/>
      <c r="D324" s="56">
        <f t="shared" si="431"/>
        <v>0</v>
      </c>
      <c r="E324" s="56">
        <f t="shared" si="432"/>
        <v>0</v>
      </c>
      <c r="F324" s="75">
        <f t="shared" si="433"/>
        <v>0</v>
      </c>
      <c r="G324" s="76"/>
      <c r="H324" s="76"/>
      <c r="I324" s="77">
        <f t="shared" si="434"/>
        <v>0</v>
      </c>
      <c r="J324" s="16">
        <f t="shared" si="435"/>
        <v>0</v>
      </c>
      <c r="K324" s="77">
        <f t="shared" si="436"/>
        <v>0</v>
      </c>
      <c r="L324" s="77">
        <f t="shared" si="437"/>
        <v>0</v>
      </c>
      <c r="M324" s="73"/>
      <c r="N324" s="78">
        <f t="shared" si="438"/>
        <v>0</v>
      </c>
      <c r="O324" s="73"/>
      <c r="P324" s="73"/>
      <c r="Q324" s="73"/>
      <c r="R324" s="68">
        <f t="shared" si="440"/>
        <v>0</v>
      </c>
      <c r="S324" s="65"/>
      <c r="T324" s="69">
        <f t="shared" si="439"/>
        <v>0</v>
      </c>
      <c r="U324" s="70"/>
      <c r="V324" s="72"/>
      <c r="W324" s="72"/>
      <c r="X324" s="72"/>
    </row>
    <row r="325" spans="1:24" x14ac:dyDescent="0.3">
      <c r="A325" s="72"/>
      <c r="B325" s="73">
        <v>4</v>
      </c>
      <c r="C325" s="74"/>
      <c r="D325" s="56">
        <f t="shared" si="431"/>
        <v>0</v>
      </c>
      <c r="E325" s="56">
        <f t="shared" si="432"/>
        <v>0</v>
      </c>
      <c r="F325" s="75">
        <f t="shared" si="433"/>
        <v>0</v>
      </c>
      <c r="G325" s="76"/>
      <c r="H325" s="76"/>
      <c r="I325" s="77">
        <f t="shared" si="434"/>
        <v>0</v>
      </c>
      <c r="J325" s="16">
        <f t="shared" si="435"/>
        <v>0</v>
      </c>
      <c r="K325" s="77">
        <f t="shared" si="436"/>
        <v>0</v>
      </c>
      <c r="L325" s="77">
        <f t="shared" si="437"/>
        <v>0</v>
      </c>
      <c r="M325" s="73"/>
      <c r="N325" s="78">
        <f t="shared" si="438"/>
        <v>0</v>
      </c>
      <c r="O325" s="73"/>
      <c r="P325" s="73"/>
      <c r="Q325" s="73"/>
      <c r="R325" s="68">
        <f t="shared" si="440"/>
        <v>0</v>
      </c>
      <c r="S325" s="65"/>
      <c r="T325" s="69">
        <f t="shared" si="439"/>
        <v>0</v>
      </c>
      <c r="U325" s="70"/>
      <c r="V325" s="72"/>
      <c r="W325" s="72"/>
      <c r="X325" s="72"/>
    </row>
    <row r="326" spans="1:24" x14ac:dyDescent="0.3">
      <c r="A326" s="72"/>
      <c r="B326" s="73">
        <v>4</v>
      </c>
      <c r="C326" s="74"/>
      <c r="D326" s="56">
        <f t="shared" si="431"/>
        <v>0</v>
      </c>
      <c r="E326" s="56">
        <f t="shared" si="432"/>
        <v>0</v>
      </c>
      <c r="F326" s="75">
        <f t="shared" si="433"/>
        <v>0</v>
      </c>
      <c r="G326" s="76"/>
      <c r="H326" s="76"/>
      <c r="I326" s="77">
        <f t="shared" si="434"/>
        <v>0</v>
      </c>
      <c r="J326" s="16">
        <f t="shared" si="435"/>
        <v>0</v>
      </c>
      <c r="K326" s="77">
        <f t="shared" si="436"/>
        <v>0</v>
      </c>
      <c r="L326" s="77">
        <f t="shared" si="437"/>
        <v>0</v>
      </c>
      <c r="M326" s="73"/>
      <c r="N326" s="78">
        <f t="shared" si="438"/>
        <v>0</v>
      </c>
      <c r="O326" s="73"/>
      <c r="P326" s="73"/>
      <c r="Q326" s="73"/>
      <c r="R326" s="68">
        <f t="shared" si="440"/>
        <v>0</v>
      </c>
      <c r="S326" s="65"/>
      <c r="T326" s="69">
        <f t="shared" si="439"/>
        <v>0</v>
      </c>
      <c r="U326" s="70"/>
      <c r="V326" s="72"/>
      <c r="W326" s="72"/>
      <c r="X326" s="72"/>
    </row>
    <row r="327" spans="1:24" x14ac:dyDescent="0.3">
      <c r="A327" s="72"/>
      <c r="B327" s="73">
        <v>4</v>
      </c>
      <c r="C327" s="74"/>
      <c r="D327" s="56">
        <f t="shared" si="425"/>
        <v>0</v>
      </c>
      <c r="E327" s="56">
        <f t="shared" si="426"/>
        <v>0</v>
      </c>
      <c r="F327" s="75">
        <f t="shared" si="427"/>
        <v>0</v>
      </c>
      <c r="G327" s="76"/>
      <c r="H327" s="76"/>
      <c r="I327" s="77">
        <f t="shared" ref="I327:I329" si="441">K327+R327</f>
        <v>0</v>
      </c>
      <c r="J327" s="16">
        <f t="shared" ref="J327:J329" si="442">P327+T327</f>
        <v>0</v>
      </c>
      <c r="K327" s="77">
        <f t="shared" ref="K327:K329" si="443">L327+Q327</f>
        <v>0</v>
      </c>
      <c r="L327" s="77">
        <f t="shared" ref="L327:L329" si="444">M327+N327</f>
        <v>0</v>
      </c>
      <c r="M327" s="73"/>
      <c r="N327" s="78">
        <f t="shared" si="428"/>
        <v>0</v>
      </c>
      <c r="O327" s="73"/>
      <c r="P327" s="73"/>
      <c r="Q327" s="73"/>
      <c r="R327" s="68">
        <f t="shared" si="429"/>
        <v>0</v>
      </c>
      <c r="S327" s="65"/>
      <c r="T327" s="69">
        <f t="shared" si="430"/>
        <v>0</v>
      </c>
      <c r="U327" s="70"/>
      <c r="V327" s="72"/>
      <c r="W327" s="72"/>
      <c r="X327" s="72"/>
    </row>
    <row r="328" spans="1:24" x14ac:dyDescent="0.3">
      <c r="A328" s="72"/>
      <c r="B328" s="73">
        <v>4</v>
      </c>
      <c r="C328" s="74"/>
      <c r="D328" s="56">
        <f t="shared" si="425"/>
        <v>0</v>
      </c>
      <c r="E328" s="56">
        <f t="shared" si="426"/>
        <v>0</v>
      </c>
      <c r="F328" s="75">
        <f t="shared" si="427"/>
        <v>0</v>
      </c>
      <c r="G328" s="76"/>
      <c r="H328" s="76"/>
      <c r="I328" s="77">
        <f t="shared" si="441"/>
        <v>0</v>
      </c>
      <c r="J328" s="16">
        <f t="shared" si="442"/>
        <v>0</v>
      </c>
      <c r="K328" s="77">
        <f t="shared" si="443"/>
        <v>0</v>
      </c>
      <c r="L328" s="77">
        <f t="shared" si="444"/>
        <v>0</v>
      </c>
      <c r="M328" s="73"/>
      <c r="N328" s="78">
        <f t="shared" si="428"/>
        <v>0</v>
      </c>
      <c r="O328" s="73"/>
      <c r="P328" s="73"/>
      <c r="Q328" s="73"/>
      <c r="R328" s="68">
        <f t="shared" si="429"/>
        <v>0</v>
      </c>
      <c r="S328" s="65"/>
      <c r="T328" s="69">
        <f t="shared" si="430"/>
        <v>0</v>
      </c>
      <c r="U328" s="70"/>
      <c r="V328" s="72"/>
      <c r="W328" s="72"/>
      <c r="X328" s="72"/>
    </row>
    <row r="329" spans="1:24" x14ac:dyDescent="0.3">
      <c r="A329" s="72"/>
      <c r="B329" s="73">
        <v>4</v>
      </c>
      <c r="C329" s="74"/>
      <c r="D329" s="56">
        <f t="shared" si="425"/>
        <v>0</v>
      </c>
      <c r="E329" s="56">
        <f t="shared" si="426"/>
        <v>0</v>
      </c>
      <c r="F329" s="75">
        <f t="shared" si="427"/>
        <v>0</v>
      </c>
      <c r="G329" s="76"/>
      <c r="H329" s="76"/>
      <c r="I329" s="77">
        <f t="shared" si="441"/>
        <v>0</v>
      </c>
      <c r="J329" s="16">
        <f t="shared" si="442"/>
        <v>0</v>
      </c>
      <c r="K329" s="77">
        <f t="shared" si="443"/>
        <v>0</v>
      </c>
      <c r="L329" s="77">
        <f t="shared" si="444"/>
        <v>0</v>
      </c>
      <c r="M329" s="73"/>
      <c r="N329" s="78">
        <f t="shared" si="428"/>
        <v>0</v>
      </c>
      <c r="O329" s="73"/>
      <c r="P329" s="73"/>
      <c r="Q329" s="73"/>
      <c r="R329" s="68">
        <f t="shared" si="429"/>
        <v>0</v>
      </c>
      <c r="S329" s="65"/>
      <c r="T329" s="69">
        <f t="shared" si="430"/>
        <v>0</v>
      </c>
      <c r="U329" s="70"/>
      <c r="V329" s="72"/>
      <c r="W329" s="72"/>
      <c r="X329" s="72"/>
    </row>
    <row r="330" spans="1:24" x14ac:dyDescent="0.3">
      <c r="A330" s="79" t="s">
        <v>149</v>
      </c>
      <c r="B330" s="57">
        <v>4</v>
      </c>
      <c r="C330" s="12">
        <f>SUM(C320:C329)</f>
        <v>2</v>
      </c>
      <c r="D330" s="12">
        <f>SUM(D320:D329)</f>
        <v>1.0333333333333334</v>
      </c>
      <c r="E330" s="12">
        <f>SUM(E320:E329)</f>
        <v>0.96666666666666667</v>
      </c>
      <c r="F330" s="56" t="s">
        <v>14</v>
      </c>
      <c r="G330" s="57" t="s">
        <v>14</v>
      </c>
      <c r="H330" s="57" t="s">
        <v>14</v>
      </c>
      <c r="I330" s="12">
        <f>SUM(I320:I329)</f>
        <v>90</v>
      </c>
      <c r="J330" s="56" t="s">
        <v>14</v>
      </c>
      <c r="K330" s="12">
        <f>SUM(K320:K329)</f>
        <v>61</v>
      </c>
      <c r="L330" s="12">
        <f>SUM(L320:L329)</f>
        <v>60</v>
      </c>
      <c r="M330" s="12">
        <f>SUM(M320:M329)</f>
        <v>0</v>
      </c>
      <c r="N330" s="12">
        <f>SUM(N320:N329)</f>
        <v>60</v>
      </c>
      <c r="O330" s="12">
        <f>SUM(O320:O329)</f>
        <v>0</v>
      </c>
      <c r="P330" s="56" t="s">
        <v>14</v>
      </c>
      <c r="Q330" s="12">
        <f>SUM(Q320:Q329)</f>
        <v>1</v>
      </c>
      <c r="R330" s="12">
        <f>SUM(R320:R329)</f>
        <v>29</v>
      </c>
      <c r="S330" s="12">
        <f>SUM(S320:S329)</f>
        <v>29</v>
      </c>
      <c r="T330" s="56" t="s">
        <v>14</v>
      </c>
      <c r="U330" s="57" t="s">
        <v>14</v>
      </c>
      <c r="V330" s="57" t="s">
        <v>14</v>
      </c>
      <c r="W330" s="57" t="s">
        <v>14</v>
      </c>
      <c r="X330" s="57" t="s">
        <v>14</v>
      </c>
    </row>
    <row r="331" spans="1:24" x14ac:dyDescent="0.3">
      <c r="A331" s="79" t="s">
        <v>150</v>
      </c>
      <c r="B331" s="57">
        <v>4</v>
      </c>
      <c r="C331" s="56" t="s">
        <v>14</v>
      </c>
      <c r="D331" s="56" t="s">
        <v>14</v>
      </c>
      <c r="E331" s="56" t="s">
        <v>14</v>
      </c>
      <c r="F331" s="12">
        <f>SUM(F320:F329)</f>
        <v>1</v>
      </c>
      <c r="G331" s="57" t="s">
        <v>14</v>
      </c>
      <c r="H331" s="57" t="s">
        <v>14</v>
      </c>
      <c r="I331" s="57" t="s">
        <v>14</v>
      </c>
      <c r="J331" s="12">
        <f>SUM(J320:J329)</f>
        <v>60</v>
      </c>
      <c r="K331" s="57" t="s">
        <v>14</v>
      </c>
      <c r="L331" s="57" t="s">
        <v>14</v>
      </c>
      <c r="M331" s="57" t="s">
        <v>14</v>
      </c>
      <c r="N331" s="57" t="s">
        <v>14</v>
      </c>
      <c r="O331" s="57" t="s">
        <v>14</v>
      </c>
      <c r="P331" s="12">
        <f>SUM(P320:P329)</f>
        <v>60</v>
      </c>
      <c r="Q331" s="57" t="s">
        <v>14</v>
      </c>
      <c r="R331" s="57" t="s">
        <v>14</v>
      </c>
      <c r="S331" s="57" t="s">
        <v>14</v>
      </c>
      <c r="T331" s="12">
        <f>SUM(T320:T329)</f>
        <v>0</v>
      </c>
      <c r="U331" s="16" t="s">
        <v>14</v>
      </c>
      <c r="V331" s="57" t="s">
        <v>14</v>
      </c>
      <c r="W331" s="57" t="s">
        <v>14</v>
      </c>
      <c r="X331" s="57" t="s">
        <v>14</v>
      </c>
    </row>
    <row r="332" spans="1:24" x14ac:dyDescent="0.3">
      <c r="A332" s="79" t="s">
        <v>151</v>
      </c>
      <c r="B332" s="57">
        <v>4</v>
      </c>
      <c r="C332" s="12">
        <f>SUMIF(H320:H329,"f",C320:C329)</f>
        <v>2</v>
      </c>
      <c r="D332" s="12">
        <f>SUMIF(H320:H329,"f",D320:D329)</f>
        <v>1.0333333333333334</v>
      </c>
      <c r="E332" s="12">
        <f>SUMIF(H320:H329,"f",E320:E329)</f>
        <v>0.96666666666666667</v>
      </c>
      <c r="F332" s="56" t="s">
        <v>14</v>
      </c>
      <c r="G332" s="57" t="s">
        <v>14</v>
      </c>
      <c r="H332" s="57" t="s">
        <v>14</v>
      </c>
      <c r="I332" s="12">
        <f>SUMIF(H320:H329,"f",I320:I329)</f>
        <v>60</v>
      </c>
      <c r="J332" s="57" t="s">
        <v>14</v>
      </c>
      <c r="K332" s="12">
        <f>SUMIF(H320:H329,"f",K320:K329)</f>
        <v>31</v>
      </c>
      <c r="L332" s="12">
        <f>SUMIF(H320:H329,"f",L320:L329)</f>
        <v>30</v>
      </c>
      <c r="M332" s="12">
        <f>SUMIF(H320:H329,"f",M320:M329)</f>
        <v>0</v>
      </c>
      <c r="N332" s="12">
        <f>SUMIF(H320:H329,"f",N320:N329)</f>
        <v>30</v>
      </c>
      <c r="O332" s="12">
        <f>SUMIF(H320:H329,"f",O320:O329)</f>
        <v>0</v>
      </c>
      <c r="P332" s="57" t="s">
        <v>14</v>
      </c>
      <c r="Q332" s="12">
        <f>SUMIF(H320:H329,"f",Q320:Q329)</f>
        <v>1</v>
      </c>
      <c r="R332" s="12">
        <f>SUMIF(H320:H329,"f",R320:R329)</f>
        <v>29</v>
      </c>
      <c r="S332" s="12">
        <f>SUMIF(H320:H329,"f",S320:S329)</f>
        <v>29</v>
      </c>
      <c r="T332" s="57" t="s">
        <v>14</v>
      </c>
      <c r="U332" s="57" t="s">
        <v>14</v>
      </c>
      <c r="V332" s="57" t="s">
        <v>14</v>
      </c>
      <c r="W332" s="57" t="s">
        <v>14</v>
      </c>
      <c r="X332" s="57" t="s">
        <v>14</v>
      </c>
    </row>
    <row r="333" spans="1:24" x14ac:dyDescent="0.3">
      <c r="A333" s="183" t="s">
        <v>28</v>
      </c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</row>
    <row r="334" spans="1:24" x14ac:dyDescent="0.3">
      <c r="A334" s="72"/>
      <c r="B334" s="73">
        <v>4</v>
      </c>
      <c r="C334" s="74"/>
      <c r="D334" s="56">
        <f t="shared" ref="D334:D341" si="445">IF(C334&gt;0,K334/(I334/C334),0)</f>
        <v>0</v>
      </c>
      <c r="E334" s="56">
        <f t="shared" ref="E334:E341" si="446">IF(C334&gt;0,R334/(I334/C334),0)</f>
        <v>0</v>
      </c>
      <c r="F334" s="75">
        <f t="shared" ref="F334:F341" si="447">IF(U334&gt;0,FLOOR((P334+T334)/U334,0.1),0)</f>
        <v>0</v>
      </c>
      <c r="G334" s="76"/>
      <c r="H334" s="76"/>
      <c r="I334" s="77">
        <f>K334+R334</f>
        <v>0</v>
      </c>
      <c r="J334" s="16">
        <f>P334+T334</f>
        <v>0</v>
      </c>
      <c r="K334" s="77">
        <f>L334+Q334</f>
        <v>0</v>
      </c>
      <c r="L334" s="77">
        <f>M334+N334</f>
        <v>0</v>
      </c>
      <c r="M334" s="73"/>
      <c r="N334" s="78">
        <f t="shared" ref="N334:N341" si="448">O334+P334</f>
        <v>0</v>
      </c>
      <c r="O334" s="73"/>
      <c r="P334" s="73"/>
      <c r="Q334" s="73"/>
      <c r="R334" s="68">
        <f t="shared" ref="R334:R343" si="449">(C334*U334)-K334</f>
        <v>0</v>
      </c>
      <c r="S334" s="65"/>
      <c r="T334" s="69">
        <f t="shared" ref="T334:T343" si="450">R334-S334</f>
        <v>0</v>
      </c>
      <c r="U334" s="70"/>
      <c r="V334" s="72"/>
      <c r="W334" s="72"/>
      <c r="X334" s="72"/>
    </row>
    <row r="335" spans="1:24" x14ac:dyDescent="0.3">
      <c r="A335" s="72"/>
      <c r="B335" s="73">
        <v>4</v>
      </c>
      <c r="C335" s="74"/>
      <c r="D335" s="56">
        <f t="shared" si="445"/>
        <v>0</v>
      </c>
      <c r="E335" s="56">
        <f t="shared" si="446"/>
        <v>0</v>
      </c>
      <c r="F335" s="75">
        <f t="shared" si="447"/>
        <v>0</v>
      </c>
      <c r="G335" s="76"/>
      <c r="H335" s="76"/>
      <c r="I335" s="77">
        <f t="shared" ref="I335:I341" si="451">K335+R335</f>
        <v>0</v>
      </c>
      <c r="J335" s="16">
        <f t="shared" ref="J335:J341" si="452">P335+T335</f>
        <v>0</v>
      </c>
      <c r="K335" s="77">
        <f t="shared" ref="K335:K341" si="453">L335+Q335</f>
        <v>0</v>
      </c>
      <c r="L335" s="77">
        <f t="shared" ref="L335:L341" si="454">M335+N335</f>
        <v>0</v>
      </c>
      <c r="M335" s="73"/>
      <c r="N335" s="78">
        <f t="shared" si="448"/>
        <v>0</v>
      </c>
      <c r="O335" s="73"/>
      <c r="P335" s="73"/>
      <c r="Q335" s="73"/>
      <c r="R335" s="68">
        <f t="shared" si="449"/>
        <v>0</v>
      </c>
      <c r="S335" s="65"/>
      <c r="T335" s="69">
        <f t="shared" si="450"/>
        <v>0</v>
      </c>
      <c r="U335" s="70"/>
      <c r="V335" s="72"/>
      <c r="W335" s="72"/>
      <c r="X335" s="72"/>
    </row>
    <row r="336" spans="1:24" x14ac:dyDescent="0.3">
      <c r="A336" s="72"/>
      <c r="B336" s="73">
        <v>4</v>
      </c>
      <c r="C336" s="74"/>
      <c r="D336" s="56">
        <f t="shared" ref="D336:D338" si="455">IF(C336&gt;0,K336/(I336/C336),0)</f>
        <v>0</v>
      </c>
      <c r="E336" s="56">
        <f t="shared" ref="E336:E338" si="456">IF(C336&gt;0,R336/(I336/C336),0)</f>
        <v>0</v>
      </c>
      <c r="F336" s="75">
        <f t="shared" ref="F336:F338" si="457">IF(U336&gt;0,FLOOR((P336+T336)/U336,0.1),0)</f>
        <v>0</v>
      </c>
      <c r="G336" s="76"/>
      <c r="H336" s="76"/>
      <c r="I336" s="77">
        <f t="shared" ref="I336:I338" si="458">K336+R336</f>
        <v>0</v>
      </c>
      <c r="J336" s="16">
        <f t="shared" ref="J336:J338" si="459">P336+T336</f>
        <v>0</v>
      </c>
      <c r="K336" s="77">
        <f t="shared" ref="K336:K338" si="460">L336+Q336</f>
        <v>0</v>
      </c>
      <c r="L336" s="77">
        <f t="shared" ref="L336:L338" si="461">M336+N336</f>
        <v>0</v>
      </c>
      <c r="M336" s="73"/>
      <c r="N336" s="78">
        <f t="shared" ref="N336:N338" si="462">O336+P336</f>
        <v>0</v>
      </c>
      <c r="O336" s="73"/>
      <c r="P336" s="73"/>
      <c r="Q336" s="73"/>
      <c r="R336" s="68">
        <f t="shared" ref="R336:R338" si="463">(C336*U336)-K336</f>
        <v>0</v>
      </c>
      <c r="S336" s="65"/>
      <c r="T336" s="69">
        <f t="shared" ref="T336:T338" si="464">R336-S336</f>
        <v>0</v>
      </c>
      <c r="U336" s="70"/>
      <c r="V336" s="72"/>
      <c r="W336" s="72"/>
      <c r="X336" s="72"/>
    </row>
    <row r="337" spans="1:25" x14ac:dyDescent="0.3">
      <c r="A337" s="72"/>
      <c r="B337" s="73">
        <v>4</v>
      </c>
      <c r="C337" s="74"/>
      <c r="D337" s="56">
        <f t="shared" si="455"/>
        <v>0</v>
      </c>
      <c r="E337" s="56">
        <f t="shared" si="456"/>
        <v>0</v>
      </c>
      <c r="F337" s="75">
        <f t="shared" si="457"/>
        <v>0</v>
      </c>
      <c r="G337" s="76"/>
      <c r="H337" s="76"/>
      <c r="I337" s="77">
        <f t="shared" si="458"/>
        <v>0</v>
      </c>
      <c r="J337" s="16">
        <f t="shared" si="459"/>
        <v>0</v>
      </c>
      <c r="K337" s="77">
        <f t="shared" si="460"/>
        <v>0</v>
      </c>
      <c r="L337" s="77">
        <f t="shared" si="461"/>
        <v>0</v>
      </c>
      <c r="M337" s="73"/>
      <c r="N337" s="78">
        <f t="shared" si="462"/>
        <v>0</v>
      </c>
      <c r="O337" s="73"/>
      <c r="P337" s="73"/>
      <c r="Q337" s="73"/>
      <c r="R337" s="68">
        <f t="shared" si="463"/>
        <v>0</v>
      </c>
      <c r="S337" s="65"/>
      <c r="T337" s="69">
        <f t="shared" si="464"/>
        <v>0</v>
      </c>
      <c r="U337" s="70"/>
      <c r="V337" s="72"/>
      <c r="W337" s="72"/>
      <c r="X337" s="72"/>
    </row>
    <row r="338" spans="1:25" x14ac:dyDescent="0.3">
      <c r="A338" s="72"/>
      <c r="B338" s="73">
        <v>4</v>
      </c>
      <c r="C338" s="74"/>
      <c r="D338" s="56">
        <f t="shared" si="455"/>
        <v>0</v>
      </c>
      <c r="E338" s="56">
        <f t="shared" si="456"/>
        <v>0</v>
      </c>
      <c r="F338" s="75">
        <f t="shared" si="457"/>
        <v>0</v>
      </c>
      <c r="G338" s="76"/>
      <c r="H338" s="76"/>
      <c r="I338" s="77">
        <f t="shared" si="458"/>
        <v>0</v>
      </c>
      <c r="J338" s="16">
        <f t="shared" si="459"/>
        <v>0</v>
      </c>
      <c r="K338" s="77">
        <f t="shared" si="460"/>
        <v>0</v>
      </c>
      <c r="L338" s="77">
        <f t="shared" si="461"/>
        <v>0</v>
      </c>
      <c r="M338" s="73"/>
      <c r="N338" s="78">
        <f t="shared" si="462"/>
        <v>0</v>
      </c>
      <c r="O338" s="73"/>
      <c r="P338" s="73"/>
      <c r="Q338" s="73"/>
      <c r="R338" s="68">
        <f t="shared" si="463"/>
        <v>0</v>
      </c>
      <c r="S338" s="65"/>
      <c r="T338" s="69">
        <f t="shared" si="464"/>
        <v>0</v>
      </c>
      <c r="U338" s="70"/>
      <c r="V338" s="72"/>
      <c r="W338" s="72"/>
      <c r="X338" s="72"/>
    </row>
    <row r="339" spans="1:25" x14ac:dyDescent="0.3">
      <c r="A339" s="72"/>
      <c r="B339" s="73">
        <v>4</v>
      </c>
      <c r="C339" s="74"/>
      <c r="D339" s="56">
        <f t="shared" si="445"/>
        <v>0</v>
      </c>
      <c r="E339" s="56">
        <f t="shared" si="446"/>
        <v>0</v>
      </c>
      <c r="F339" s="75">
        <f t="shared" si="447"/>
        <v>0</v>
      </c>
      <c r="G339" s="76"/>
      <c r="H339" s="76"/>
      <c r="I339" s="77">
        <f t="shared" si="451"/>
        <v>0</v>
      </c>
      <c r="J339" s="16">
        <f t="shared" si="452"/>
        <v>0</v>
      </c>
      <c r="K339" s="77">
        <f t="shared" si="453"/>
        <v>0</v>
      </c>
      <c r="L339" s="77">
        <f t="shared" si="454"/>
        <v>0</v>
      </c>
      <c r="M339" s="73"/>
      <c r="N339" s="78">
        <f t="shared" si="448"/>
        <v>0</v>
      </c>
      <c r="O339" s="73"/>
      <c r="P339" s="73"/>
      <c r="Q339" s="73"/>
      <c r="R339" s="68">
        <f t="shared" si="449"/>
        <v>0</v>
      </c>
      <c r="S339" s="65"/>
      <c r="T339" s="69">
        <f t="shared" si="450"/>
        <v>0</v>
      </c>
      <c r="U339" s="70"/>
      <c r="V339" s="72"/>
      <c r="W339" s="72"/>
      <c r="X339" s="72"/>
    </row>
    <row r="340" spans="1:25" x14ac:dyDescent="0.3">
      <c r="A340" s="72"/>
      <c r="B340" s="73">
        <v>4</v>
      </c>
      <c r="C340" s="74"/>
      <c r="D340" s="56">
        <f t="shared" si="445"/>
        <v>0</v>
      </c>
      <c r="E340" s="56">
        <f t="shared" si="446"/>
        <v>0</v>
      </c>
      <c r="F340" s="75">
        <f t="shared" si="447"/>
        <v>0</v>
      </c>
      <c r="G340" s="76"/>
      <c r="H340" s="76"/>
      <c r="I340" s="77">
        <f t="shared" si="451"/>
        <v>0</v>
      </c>
      <c r="J340" s="16">
        <f t="shared" si="452"/>
        <v>0</v>
      </c>
      <c r="K340" s="77">
        <f t="shared" si="453"/>
        <v>0</v>
      </c>
      <c r="L340" s="77">
        <f t="shared" si="454"/>
        <v>0</v>
      </c>
      <c r="M340" s="73"/>
      <c r="N340" s="78">
        <f t="shared" si="448"/>
        <v>0</v>
      </c>
      <c r="O340" s="73"/>
      <c r="P340" s="73"/>
      <c r="Q340" s="73"/>
      <c r="R340" s="68">
        <f t="shared" si="449"/>
        <v>0</v>
      </c>
      <c r="S340" s="65"/>
      <c r="T340" s="69">
        <f t="shared" si="450"/>
        <v>0</v>
      </c>
      <c r="U340" s="70"/>
      <c r="V340" s="72"/>
      <c r="W340" s="72"/>
      <c r="X340" s="72"/>
    </row>
    <row r="341" spans="1:25" x14ac:dyDescent="0.3">
      <c r="A341" s="72"/>
      <c r="B341" s="73">
        <v>4</v>
      </c>
      <c r="C341" s="74"/>
      <c r="D341" s="56">
        <f t="shared" si="445"/>
        <v>0</v>
      </c>
      <c r="E341" s="56">
        <f t="shared" si="446"/>
        <v>0</v>
      </c>
      <c r="F341" s="75">
        <f t="shared" si="447"/>
        <v>0</v>
      </c>
      <c r="G341" s="76"/>
      <c r="H341" s="76"/>
      <c r="I341" s="77">
        <f t="shared" si="451"/>
        <v>0</v>
      </c>
      <c r="J341" s="16">
        <f t="shared" si="452"/>
        <v>0</v>
      </c>
      <c r="K341" s="77">
        <f t="shared" si="453"/>
        <v>0</v>
      </c>
      <c r="L341" s="77">
        <f t="shared" si="454"/>
        <v>0</v>
      </c>
      <c r="M341" s="73"/>
      <c r="N341" s="78">
        <f t="shared" si="448"/>
        <v>0</v>
      </c>
      <c r="O341" s="73"/>
      <c r="P341" s="73"/>
      <c r="Q341" s="73"/>
      <c r="R341" s="68">
        <f t="shared" si="449"/>
        <v>0</v>
      </c>
      <c r="S341" s="65"/>
      <c r="T341" s="69">
        <f t="shared" si="450"/>
        <v>0</v>
      </c>
      <c r="U341" s="70"/>
      <c r="V341" s="72"/>
      <c r="W341" s="72"/>
      <c r="X341" s="72"/>
    </row>
    <row r="342" spans="1:25" x14ac:dyDescent="0.3">
      <c r="A342" s="72"/>
      <c r="B342" s="73">
        <v>4</v>
      </c>
      <c r="C342" s="74"/>
      <c r="D342" s="56">
        <f t="shared" ref="D342:D343" si="465">IF(C342&gt;0,K342/(I342/C342),0)</f>
        <v>0</v>
      </c>
      <c r="E342" s="56">
        <f t="shared" ref="E342:E343" si="466">IF(C342&gt;0,R342/(I342/C342),0)</f>
        <v>0</v>
      </c>
      <c r="F342" s="75">
        <f t="shared" ref="F342:F343" si="467">IF(U342&gt;0,FLOOR((P342+T342)/U342,0.1),0)</f>
        <v>0</v>
      </c>
      <c r="G342" s="76"/>
      <c r="H342" s="76"/>
      <c r="I342" s="77">
        <f t="shared" ref="I342:I343" si="468">K342+R342</f>
        <v>0</v>
      </c>
      <c r="J342" s="16">
        <f t="shared" ref="J342:J343" si="469">P342+T342</f>
        <v>0</v>
      </c>
      <c r="K342" s="77">
        <f t="shared" ref="K342:K343" si="470">L342+Q342</f>
        <v>0</v>
      </c>
      <c r="L342" s="77">
        <f t="shared" ref="L342:L343" si="471">M342+N342</f>
        <v>0</v>
      </c>
      <c r="M342" s="73"/>
      <c r="N342" s="78">
        <f t="shared" ref="N342:N343" si="472">O342+P342</f>
        <v>0</v>
      </c>
      <c r="O342" s="73"/>
      <c r="P342" s="73"/>
      <c r="Q342" s="73"/>
      <c r="R342" s="68">
        <f t="shared" si="449"/>
        <v>0</v>
      </c>
      <c r="S342" s="65"/>
      <c r="T342" s="69">
        <f t="shared" si="450"/>
        <v>0</v>
      </c>
      <c r="U342" s="70"/>
      <c r="V342" s="72"/>
      <c r="W342" s="72"/>
      <c r="X342" s="72"/>
    </row>
    <row r="343" spans="1:25" x14ac:dyDescent="0.3">
      <c r="A343" s="72"/>
      <c r="B343" s="73">
        <v>4</v>
      </c>
      <c r="C343" s="74"/>
      <c r="D343" s="56">
        <f t="shared" si="465"/>
        <v>0</v>
      </c>
      <c r="E343" s="56">
        <f t="shared" si="466"/>
        <v>0</v>
      </c>
      <c r="F343" s="75">
        <f t="shared" si="467"/>
        <v>0</v>
      </c>
      <c r="G343" s="76"/>
      <c r="H343" s="76"/>
      <c r="I343" s="77">
        <f t="shared" si="468"/>
        <v>0</v>
      </c>
      <c r="J343" s="16">
        <f t="shared" si="469"/>
        <v>0</v>
      </c>
      <c r="K343" s="77">
        <f t="shared" si="470"/>
        <v>0</v>
      </c>
      <c r="L343" s="77">
        <f t="shared" si="471"/>
        <v>0</v>
      </c>
      <c r="M343" s="73"/>
      <c r="N343" s="78">
        <f t="shared" si="472"/>
        <v>0</v>
      </c>
      <c r="O343" s="73"/>
      <c r="P343" s="73"/>
      <c r="Q343" s="73"/>
      <c r="R343" s="68">
        <f t="shared" si="449"/>
        <v>0</v>
      </c>
      <c r="S343" s="65"/>
      <c r="T343" s="69">
        <f t="shared" si="450"/>
        <v>0</v>
      </c>
      <c r="U343" s="70"/>
      <c r="V343" s="72"/>
      <c r="W343" s="72"/>
      <c r="X343" s="72"/>
    </row>
    <row r="344" spans="1:25" x14ac:dyDescent="0.3">
      <c r="A344" s="79" t="s">
        <v>149</v>
      </c>
      <c r="B344" s="57">
        <v>4</v>
      </c>
      <c r="C344" s="12">
        <f>SUM(C334:C343)</f>
        <v>0</v>
      </c>
      <c r="D344" s="12">
        <f>SUM(D334:D343)</f>
        <v>0</v>
      </c>
      <c r="E344" s="12">
        <f>SUM(E334:E343)</f>
        <v>0</v>
      </c>
      <c r="F344" s="56" t="s">
        <v>14</v>
      </c>
      <c r="G344" s="57" t="s">
        <v>14</v>
      </c>
      <c r="H344" s="57" t="s">
        <v>14</v>
      </c>
      <c r="I344" s="12">
        <f>SUM(I334:I343)</f>
        <v>0</v>
      </c>
      <c r="J344" s="56" t="s">
        <v>14</v>
      </c>
      <c r="K344" s="12">
        <f>SUM(K334:K343)</f>
        <v>0</v>
      </c>
      <c r="L344" s="12">
        <f>SUM(L334:L343)</f>
        <v>0</v>
      </c>
      <c r="M344" s="12">
        <f>SUM(M334:M343)</f>
        <v>0</v>
      </c>
      <c r="N344" s="12">
        <f>SUM(N334:N343)</f>
        <v>0</v>
      </c>
      <c r="O344" s="12">
        <f>SUM(O334:O343)</f>
        <v>0</v>
      </c>
      <c r="P344" s="56" t="s">
        <v>14</v>
      </c>
      <c r="Q344" s="12">
        <f>SUM(Q334:Q343)</f>
        <v>0</v>
      </c>
      <c r="R344" s="12">
        <f>SUM(R334:R343)</f>
        <v>0</v>
      </c>
      <c r="S344" s="12">
        <f>SUM(S334:S343)</f>
        <v>0</v>
      </c>
      <c r="T344" s="56" t="s">
        <v>14</v>
      </c>
      <c r="U344" s="57" t="s">
        <v>14</v>
      </c>
      <c r="V344" s="57" t="s">
        <v>14</v>
      </c>
      <c r="W344" s="57" t="s">
        <v>14</v>
      </c>
      <c r="X344" s="57" t="s">
        <v>14</v>
      </c>
    </row>
    <row r="345" spans="1:25" x14ac:dyDescent="0.3">
      <c r="A345" s="79" t="s">
        <v>150</v>
      </c>
      <c r="B345" s="57">
        <v>4</v>
      </c>
      <c r="C345" s="56" t="s">
        <v>14</v>
      </c>
      <c r="D345" s="56" t="s">
        <v>14</v>
      </c>
      <c r="E345" s="56" t="s">
        <v>14</v>
      </c>
      <c r="F345" s="12">
        <f>SUM(F334:F343)</f>
        <v>0</v>
      </c>
      <c r="G345" s="57" t="s">
        <v>14</v>
      </c>
      <c r="H345" s="57" t="s">
        <v>14</v>
      </c>
      <c r="I345" s="57" t="s">
        <v>14</v>
      </c>
      <c r="J345" s="12">
        <f>SUM(J334:J343)</f>
        <v>0</v>
      </c>
      <c r="K345" s="57" t="s">
        <v>14</v>
      </c>
      <c r="L345" s="57" t="s">
        <v>14</v>
      </c>
      <c r="M345" s="57" t="s">
        <v>14</v>
      </c>
      <c r="N345" s="57" t="s">
        <v>14</v>
      </c>
      <c r="O345" s="57" t="s">
        <v>14</v>
      </c>
      <c r="P345" s="12">
        <f>SUM(P334:P343)</f>
        <v>0</v>
      </c>
      <c r="Q345" s="57" t="s">
        <v>14</v>
      </c>
      <c r="R345" s="57" t="s">
        <v>14</v>
      </c>
      <c r="S345" s="57" t="s">
        <v>14</v>
      </c>
      <c r="T345" s="12">
        <f>SUM(T334:T343)</f>
        <v>0</v>
      </c>
      <c r="U345" s="16" t="s">
        <v>14</v>
      </c>
      <c r="V345" s="57" t="s">
        <v>14</v>
      </c>
      <c r="W345" s="57" t="s">
        <v>14</v>
      </c>
      <c r="X345" s="57" t="s">
        <v>14</v>
      </c>
    </row>
    <row r="346" spans="1:25" x14ac:dyDescent="0.3">
      <c r="A346" s="79" t="s">
        <v>151</v>
      </c>
      <c r="B346" s="57">
        <v>4</v>
      </c>
      <c r="C346" s="12">
        <f>SUMIF(H334:H343,"f",C334:C343)</f>
        <v>0</v>
      </c>
      <c r="D346" s="12">
        <f>SUMIF(H334:H343,"f",D334:D343)</f>
        <v>0</v>
      </c>
      <c r="E346" s="12">
        <f>SUMIF(H334:H343,"f",E334:E343)</f>
        <v>0</v>
      </c>
      <c r="F346" s="56" t="s">
        <v>14</v>
      </c>
      <c r="G346" s="57" t="s">
        <v>14</v>
      </c>
      <c r="H346" s="57" t="s">
        <v>14</v>
      </c>
      <c r="I346" s="12">
        <f>SUMIF(H334:H343,"f",I334:I343)</f>
        <v>0</v>
      </c>
      <c r="J346" s="57" t="s">
        <v>14</v>
      </c>
      <c r="K346" s="12">
        <f>SUMIF(H334:H343,"f",K334:K343)</f>
        <v>0</v>
      </c>
      <c r="L346" s="12">
        <f>SUMIF(H334:H343,"f",L334:L343)</f>
        <v>0</v>
      </c>
      <c r="M346" s="12">
        <f>SUMIF(H334:H343,"f",M334:M343)</f>
        <v>0</v>
      </c>
      <c r="N346" s="12">
        <f>SUMIF(H334:H343,"f",N334:N343)</f>
        <v>0</v>
      </c>
      <c r="O346" s="12">
        <f>SUMIF(H334:H343,"f",O334:O343)</f>
        <v>0</v>
      </c>
      <c r="P346" s="57" t="s">
        <v>14</v>
      </c>
      <c r="Q346" s="12">
        <f>SUMIF(H334:H343,"f",Q334:Q343)</f>
        <v>0</v>
      </c>
      <c r="R346" s="12">
        <f>SUMIF(H334:H343,"f",R334:R343)</f>
        <v>0</v>
      </c>
      <c r="S346" s="12">
        <f>SUMIF(H334:H343,"f",S334:S343)</f>
        <v>0</v>
      </c>
      <c r="T346" s="57" t="s">
        <v>14</v>
      </c>
      <c r="U346" s="57" t="s">
        <v>14</v>
      </c>
      <c r="V346" s="57" t="s">
        <v>14</v>
      </c>
      <c r="W346" s="57" t="s">
        <v>14</v>
      </c>
      <c r="X346" s="57" t="s">
        <v>14</v>
      </c>
    </row>
    <row r="347" spans="1:25" x14ac:dyDescent="0.3">
      <c r="A347" s="183" t="s">
        <v>29</v>
      </c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</row>
    <row r="348" spans="1:25" x14ac:dyDescent="0.3">
      <c r="A348" s="72" t="s">
        <v>206</v>
      </c>
      <c r="B348" s="73">
        <v>4</v>
      </c>
      <c r="C348" s="74">
        <v>4</v>
      </c>
      <c r="D348" s="56">
        <f t="shared" ref="D348:D357" si="473">IF(C348&gt;0,K348/(I348/C348),0)</f>
        <v>2.56</v>
      </c>
      <c r="E348" s="56">
        <f t="shared" ref="E348:E357" si="474">IF(C348&gt;0,R348/(I348/C348),0)</f>
        <v>1.44</v>
      </c>
      <c r="F348" s="75">
        <f t="shared" ref="F348:F357" si="475">IF(U348&gt;0,FLOOR((P348+T348)/U348,0.1),0)</f>
        <v>2.6</v>
      </c>
      <c r="G348" s="76" t="s">
        <v>17</v>
      </c>
      <c r="H348" s="76" t="s">
        <v>19</v>
      </c>
      <c r="I348" s="77">
        <f>K348+R348</f>
        <v>100</v>
      </c>
      <c r="J348" s="16">
        <f>P348+T348</f>
        <v>66</v>
      </c>
      <c r="K348" s="77">
        <f>L348+Q348</f>
        <v>64</v>
      </c>
      <c r="L348" s="77">
        <f>M348+N348</f>
        <v>60</v>
      </c>
      <c r="M348" s="73">
        <v>30</v>
      </c>
      <c r="N348" s="78">
        <f t="shared" ref="N348:N357" si="476">O348+P348</f>
        <v>30</v>
      </c>
      <c r="O348" s="73"/>
      <c r="P348" s="73">
        <v>30</v>
      </c>
      <c r="Q348" s="73">
        <v>4</v>
      </c>
      <c r="R348" s="68">
        <f t="shared" ref="R348:R357" si="477">(C348*U348)-K348</f>
        <v>36</v>
      </c>
      <c r="S348" s="65"/>
      <c r="T348" s="69">
        <f t="shared" ref="T348:T357" si="478">R348-S348</f>
        <v>36</v>
      </c>
      <c r="U348" s="70">
        <v>25</v>
      </c>
      <c r="V348" s="72">
        <v>100</v>
      </c>
      <c r="W348" s="72"/>
      <c r="X348" s="72"/>
      <c r="Y348" s="2">
        <v>5</v>
      </c>
    </row>
    <row r="349" spans="1:25" x14ac:dyDescent="0.3">
      <c r="A349" s="72" t="s">
        <v>207</v>
      </c>
      <c r="B349" s="73">
        <v>4</v>
      </c>
      <c r="C349" s="74">
        <v>4</v>
      </c>
      <c r="D349" s="56">
        <f t="shared" si="473"/>
        <v>3.16</v>
      </c>
      <c r="E349" s="56">
        <f t="shared" si="474"/>
        <v>0.84</v>
      </c>
      <c r="F349" s="75">
        <f t="shared" si="475"/>
        <v>3</v>
      </c>
      <c r="G349" s="76" t="s">
        <v>17</v>
      </c>
      <c r="H349" s="76" t="s">
        <v>19</v>
      </c>
      <c r="I349" s="77">
        <f t="shared" ref="I349:I357" si="479">K349+R349</f>
        <v>100</v>
      </c>
      <c r="J349" s="16">
        <f t="shared" ref="J349:J357" si="480">P349+T349</f>
        <v>76</v>
      </c>
      <c r="K349" s="77">
        <f t="shared" ref="K349:K357" si="481">L349+Q349</f>
        <v>79</v>
      </c>
      <c r="L349" s="77">
        <f t="shared" ref="L349:L357" si="482">M349+N349</f>
        <v>75</v>
      </c>
      <c r="M349" s="73">
        <v>20</v>
      </c>
      <c r="N349" s="78">
        <f t="shared" si="476"/>
        <v>55</v>
      </c>
      <c r="O349" s="73"/>
      <c r="P349" s="73">
        <v>55</v>
      </c>
      <c r="Q349" s="73">
        <v>4</v>
      </c>
      <c r="R349" s="68">
        <f t="shared" si="477"/>
        <v>21</v>
      </c>
      <c r="S349" s="65"/>
      <c r="T349" s="69">
        <f t="shared" si="478"/>
        <v>21</v>
      </c>
      <c r="U349" s="70">
        <v>25</v>
      </c>
      <c r="V349" s="72">
        <v>100</v>
      </c>
      <c r="W349" s="72"/>
      <c r="X349" s="72"/>
    </row>
    <row r="350" spans="1:25" x14ac:dyDescent="0.3">
      <c r="A350" s="72" t="s">
        <v>208</v>
      </c>
      <c r="B350" s="73">
        <v>4</v>
      </c>
      <c r="C350" s="74">
        <v>4</v>
      </c>
      <c r="D350" s="56">
        <f t="shared" ref="D350:D351" si="483">IF(C350&gt;0,K350/(I350/C350),0)</f>
        <v>3.16</v>
      </c>
      <c r="E350" s="56">
        <f t="shared" ref="E350:E351" si="484">IF(C350&gt;0,R350/(I350/C350),0)</f>
        <v>0.84</v>
      </c>
      <c r="F350" s="75">
        <f t="shared" ref="F350:F351" si="485">IF(U350&gt;0,FLOOR((P350+T350)/U350,0.1),0)</f>
        <v>2.6</v>
      </c>
      <c r="G350" s="76" t="s">
        <v>17</v>
      </c>
      <c r="H350" s="76" t="s">
        <v>19</v>
      </c>
      <c r="I350" s="77">
        <f t="shared" ref="I350:I351" si="486">K350+R350</f>
        <v>100</v>
      </c>
      <c r="J350" s="16">
        <f t="shared" ref="J350:J351" si="487">P350+T350</f>
        <v>66</v>
      </c>
      <c r="K350" s="77">
        <f t="shared" ref="K350:K351" si="488">L350+Q350</f>
        <v>79</v>
      </c>
      <c r="L350" s="77">
        <f t="shared" ref="L350:L351" si="489">M350+N350</f>
        <v>75</v>
      </c>
      <c r="M350" s="73">
        <v>30</v>
      </c>
      <c r="N350" s="78">
        <f t="shared" si="476"/>
        <v>45</v>
      </c>
      <c r="O350" s="73"/>
      <c r="P350" s="73">
        <v>45</v>
      </c>
      <c r="Q350" s="73">
        <v>4</v>
      </c>
      <c r="R350" s="68">
        <f t="shared" si="477"/>
        <v>21</v>
      </c>
      <c r="S350" s="65"/>
      <c r="T350" s="69">
        <f t="shared" si="478"/>
        <v>21</v>
      </c>
      <c r="U350" s="70">
        <v>25</v>
      </c>
      <c r="V350" s="72">
        <v>100</v>
      </c>
      <c r="W350" s="72"/>
      <c r="X350" s="72"/>
    </row>
    <row r="351" spans="1:25" x14ac:dyDescent="0.3">
      <c r="A351" s="72" t="s">
        <v>209</v>
      </c>
      <c r="B351" s="73">
        <v>4</v>
      </c>
      <c r="C351" s="74">
        <v>3</v>
      </c>
      <c r="D351" s="56">
        <f t="shared" si="483"/>
        <v>1.88</v>
      </c>
      <c r="E351" s="56">
        <f t="shared" si="484"/>
        <v>1.1200000000000001</v>
      </c>
      <c r="F351" s="75">
        <f t="shared" si="485"/>
        <v>2.3000000000000003</v>
      </c>
      <c r="G351" s="76" t="s">
        <v>21</v>
      </c>
      <c r="H351" s="76" t="s">
        <v>19</v>
      </c>
      <c r="I351" s="77">
        <f t="shared" si="486"/>
        <v>75</v>
      </c>
      <c r="J351" s="16">
        <f t="shared" si="487"/>
        <v>58</v>
      </c>
      <c r="K351" s="77">
        <f t="shared" si="488"/>
        <v>47</v>
      </c>
      <c r="L351" s="77">
        <f t="shared" si="489"/>
        <v>45</v>
      </c>
      <c r="M351" s="73">
        <v>15</v>
      </c>
      <c r="N351" s="78">
        <f t="shared" si="476"/>
        <v>30</v>
      </c>
      <c r="O351" s="73"/>
      <c r="P351" s="73">
        <v>30</v>
      </c>
      <c r="Q351" s="73">
        <v>2</v>
      </c>
      <c r="R351" s="68">
        <f t="shared" si="477"/>
        <v>28</v>
      </c>
      <c r="S351" s="65"/>
      <c r="T351" s="69">
        <f t="shared" si="478"/>
        <v>28</v>
      </c>
      <c r="U351" s="70">
        <v>25</v>
      </c>
      <c r="V351" s="72">
        <v>100</v>
      </c>
      <c r="W351" s="72"/>
      <c r="X351" s="72"/>
    </row>
    <row r="352" spans="1:25" x14ac:dyDescent="0.3">
      <c r="A352" s="72" t="s">
        <v>210</v>
      </c>
      <c r="B352" s="73">
        <v>4</v>
      </c>
      <c r="C352" s="74">
        <v>3</v>
      </c>
      <c r="D352" s="56">
        <f t="shared" si="473"/>
        <v>1.96</v>
      </c>
      <c r="E352" s="56">
        <f t="shared" si="474"/>
        <v>1.04</v>
      </c>
      <c r="F352" s="75">
        <f t="shared" si="475"/>
        <v>2.2000000000000002</v>
      </c>
      <c r="G352" s="76" t="s">
        <v>17</v>
      </c>
      <c r="H352" s="76" t="s">
        <v>19</v>
      </c>
      <c r="I352" s="77">
        <f t="shared" si="479"/>
        <v>75</v>
      </c>
      <c r="J352" s="16">
        <f t="shared" si="480"/>
        <v>56</v>
      </c>
      <c r="K352" s="77">
        <f t="shared" si="481"/>
        <v>49</v>
      </c>
      <c r="L352" s="77">
        <f t="shared" si="482"/>
        <v>45</v>
      </c>
      <c r="M352" s="73">
        <v>15</v>
      </c>
      <c r="N352" s="78">
        <f t="shared" si="476"/>
        <v>30</v>
      </c>
      <c r="O352" s="73"/>
      <c r="P352" s="73">
        <v>30</v>
      </c>
      <c r="Q352" s="73">
        <v>4</v>
      </c>
      <c r="R352" s="68">
        <f t="shared" si="477"/>
        <v>26</v>
      </c>
      <c r="S352" s="65"/>
      <c r="T352" s="69">
        <f t="shared" si="478"/>
        <v>26</v>
      </c>
      <c r="U352" s="70">
        <v>25</v>
      </c>
      <c r="V352" s="72">
        <v>100</v>
      </c>
      <c r="W352" s="72"/>
      <c r="X352" s="72"/>
    </row>
    <row r="353" spans="1:25" x14ac:dyDescent="0.3">
      <c r="A353" s="105" t="s">
        <v>264</v>
      </c>
      <c r="B353" s="73">
        <v>4</v>
      </c>
      <c r="C353" s="74">
        <v>3</v>
      </c>
      <c r="D353" s="56">
        <f t="shared" si="473"/>
        <v>1.88</v>
      </c>
      <c r="E353" s="56">
        <f t="shared" si="474"/>
        <v>1.1200000000000001</v>
      </c>
      <c r="F353" s="75">
        <f t="shared" si="475"/>
        <v>2.3000000000000003</v>
      </c>
      <c r="G353" s="76" t="s">
        <v>21</v>
      </c>
      <c r="H353" s="76" t="s">
        <v>19</v>
      </c>
      <c r="I353" s="77">
        <f t="shared" si="479"/>
        <v>75</v>
      </c>
      <c r="J353" s="16">
        <f t="shared" si="480"/>
        <v>58</v>
      </c>
      <c r="K353" s="77">
        <f t="shared" si="481"/>
        <v>47</v>
      </c>
      <c r="L353" s="77">
        <f t="shared" si="482"/>
        <v>45</v>
      </c>
      <c r="M353" s="73">
        <v>15</v>
      </c>
      <c r="N353" s="78">
        <f t="shared" si="476"/>
        <v>30</v>
      </c>
      <c r="O353" s="73"/>
      <c r="P353" s="73">
        <v>30</v>
      </c>
      <c r="Q353" s="73">
        <v>2</v>
      </c>
      <c r="R353" s="68">
        <f t="shared" si="477"/>
        <v>28</v>
      </c>
      <c r="S353" s="65"/>
      <c r="T353" s="69">
        <f t="shared" si="478"/>
        <v>28</v>
      </c>
      <c r="U353" s="70">
        <v>25</v>
      </c>
      <c r="V353" s="72">
        <v>100</v>
      </c>
      <c r="W353" s="72"/>
      <c r="X353" s="72"/>
    </row>
    <row r="354" spans="1:25" x14ac:dyDescent="0.3">
      <c r="A354" s="72" t="s">
        <v>265</v>
      </c>
      <c r="B354" s="73">
        <v>4</v>
      </c>
      <c r="C354" s="74">
        <v>3</v>
      </c>
      <c r="D354" s="56">
        <f t="shared" si="473"/>
        <v>1.88</v>
      </c>
      <c r="E354" s="56">
        <f t="shared" si="474"/>
        <v>1.1200000000000001</v>
      </c>
      <c r="F354" s="75">
        <f t="shared" si="475"/>
        <v>2.3000000000000003</v>
      </c>
      <c r="G354" s="76" t="s">
        <v>21</v>
      </c>
      <c r="H354" s="76" t="s">
        <v>19</v>
      </c>
      <c r="I354" s="77">
        <f t="shared" si="479"/>
        <v>75</v>
      </c>
      <c r="J354" s="16">
        <f t="shared" si="480"/>
        <v>58</v>
      </c>
      <c r="K354" s="77">
        <f t="shared" si="481"/>
        <v>47</v>
      </c>
      <c r="L354" s="77">
        <f t="shared" si="482"/>
        <v>45</v>
      </c>
      <c r="M354" s="73">
        <v>15</v>
      </c>
      <c r="N354" s="78">
        <f t="shared" si="476"/>
        <v>30</v>
      </c>
      <c r="O354" s="73"/>
      <c r="P354" s="73">
        <v>30</v>
      </c>
      <c r="Q354" s="73">
        <v>2</v>
      </c>
      <c r="R354" s="68">
        <f t="shared" si="477"/>
        <v>28</v>
      </c>
      <c r="S354" s="65"/>
      <c r="T354" s="69">
        <f t="shared" si="478"/>
        <v>28</v>
      </c>
      <c r="U354" s="70">
        <v>25</v>
      </c>
      <c r="V354" s="72">
        <v>100</v>
      </c>
      <c r="W354" s="72"/>
      <c r="X354" s="72"/>
      <c r="Y354" s="2">
        <v>6</v>
      </c>
    </row>
    <row r="355" spans="1:25" x14ac:dyDescent="0.3">
      <c r="A355" s="72" t="s">
        <v>211</v>
      </c>
      <c r="B355" s="73">
        <v>4</v>
      </c>
      <c r="C355" s="74">
        <v>2</v>
      </c>
      <c r="D355" s="56">
        <f t="shared" ref="D355" si="490">IF(C355&gt;0,K355/(I355/C355),0)</f>
        <v>1.28</v>
      </c>
      <c r="E355" s="56">
        <f t="shared" ref="E355" si="491">IF(C355&gt;0,R355/(I355/C355),0)</f>
        <v>0.72</v>
      </c>
      <c r="F355" s="75">
        <f t="shared" ref="F355" si="492">IF(U355&gt;0,FLOOR((P355+T355)/U355,0.1),0)</f>
        <v>1.5</v>
      </c>
      <c r="G355" s="76" t="s">
        <v>21</v>
      </c>
      <c r="H355" s="76" t="s">
        <v>20</v>
      </c>
      <c r="I355" s="77">
        <f t="shared" ref="I355" si="493">K355+R355</f>
        <v>50</v>
      </c>
      <c r="J355" s="16">
        <f t="shared" ref="J355" si="494">P355+T355</f>
        <v>38</v>
      </c>
      <c r="K355" s="77">
        <f t="shared" ref="K355" si="495">L355+Q355</f>
        <v>32</v>
      </c>
      <c r="L355" s="77">
        <f t="shared" ref="L355" si="496">M355+N355</f>
        <v>30</v>
      </c>
      <c r="M355" s="73">
        <v>10</v>
      </c>
      <c r="N355" s="78">
        <f t="shared" ref="N355" si="497">O355+P355</f>
        <v>20</v>
      </c>
      <c r="O355" s="73"/>
      <c r="P355" s="73">
        <v>20</v>
      </c>
      <c r="Q355" s="73">
        <v>2</v>
      </c>
      <c r="R355" s="68">
        <f t="shared" si="477"/>
        <v>18</v>
      </c>
      <c r="S355" s="65"/>
      <c r="T355" s="69">
        <f t="shared" si="478"/>
        <v>18</v>
      </c>
      <c r="U355" s="70">
        <v>25</v>
      </c>
      <c r="V355" s="72">
        <v>100</v>
      </c>
      <c r="W355" s="72"/>
      <c r="X355" s="72"/>
    </row>
    <row r="356" spans="1:25" x14ac:dyDescent="0.3">
      <c r="A356" s="72"/>
      <c r="B356" s="73">
        <v>4</v>
      </c>
      <c r="C356" s="74"/>
      <c r="D356" s="56">
        <f t="shared" si="473"/>
        <v>0</v>
      </c>
      <c r="E356" s="56">
        <f t="shared" si="474"/>
        <v>0</v>
      </c>
      <c r="F356" s="75">
        <f t="shared" si="475"/>
        <v>0</v>
      </c>
      <c r="G356" s="76"/>
      <c r="H356" s="76"/>
      <c r="I356" s="77">
        <f t="shared" si="479"/>
        <v>0</v>
      </c>
      <c r="J356" s="16">
        <f t="shared" si="480"/>
        <v>0</v>
      </c>
      <c r="K356" s="77">
        <f t="shared" si="481"/>
        <v>0</v>
      </c>
      <c r="L356" s="77">
        <f t="shared" si="482"/>
        <v>0</v>
      </c>
      <c r="M356" s="73"/>
      <c r="N356" s="78">
        <f t="shared" si="476"/>
        <v>0</v>
      </c>
      <c r="O356" s="73"/>
      <c r="P356" s="73"/>
      <c r="Q356" s="73"/>
      <c r="R356" s="68">
        <f t="shared" si="477"/>
        <v>0</v>
      </c>
      <c r="S356" s="65"/>
      <c r="T356" s="69">
        <f t="shared" si="478"/>
        <v>0</v>
      </c>
      <c r="U356" s="70"/>
      <c r="V356" s="72"/>
      <c r="W356" s="72"/>
      <c r="X356" s="72"/>
    </row>
    <row r="357" spans="1:25" x14ac:dyDescent="0.3">
      <c r="A357" s="72"/>
      <c r="B357" s="73">
        <v>4</v>
      </c>
      <c r="C357" s="74"/>
      <c r="D357" s="56">
        <f t="shared" si="473"/>
        <v>0</v>
      </c>
      <c r="E357" s="56">
        <f t="shared" si="474"/>
        <v>0</v>
      </c>
      <c r="F357" s="75">
        <f t="shared" si="475"/>
        <v>0</v>
      </c>
      <c r="G357" s="76"/>
      <c r="H357" s="76"/>
      <c r="I357" s="77">
        <f t="shared" si="479"/>
        <v>0</v>
      </c>
      <c r="J357" s="16">
        <f t="shared" si="480"/>
        <v>0</v>
      </c>
      <c r="K357" s="77">
        <f t="shared" si="481"/>
        <v>0</v>
      </c>
      <c r="L357" s="77">
        <f t="shared" si="482"/>
        <v>0</v>
      </c>
      <c r="M357" s="73"/>
      <c r="N357" s="78">
        <f t="shared" si="476"/>
        <v>0</v>
      </c>
      <c r="O357" s="73"/>
      <c r="P357" s="73"/>
      <c r="Q357" s="73"/>
      <c r="R357" s="68">
        <f t="shared" si="477"/>
        <v>0</v>
      </c>
      <c r="S357" s="65"/>
      <c r="T357" s="69">
        <f t="shared" si="478"/>
        <v>0</v>
      </c>
      <c r="U357" s="70"/>
      <c r="V357" s="72"/>
      <c r="W357" s="72"/>
      <c r="X357" s="72"/>
    </row>
    <row r="358" spans="1:25" x14ac:dyDescent="0.3">
      <c r="A358" s="79" t="s">
        <v>149</v>
      </c>
      <c r="B358" s="57">
        <v>4</v>
      </c>
      <c r="C358" s="12">
        <f>SUM(C348:C357)</f>
        <v>26</v>
      </c>
      <c r="D358" s="12">
        <f>SUM(D348:D357)</f>
        <v>17.760000000000002</v>
      </c>
      <c r="E358" s="12">
        <f>SUM(E348:E357)</f>
        <v>8.24</v>
      </c>
      <c r="F358" s="56" t="s">
        <v>14</v>
      </c>
      <c r="G358" s="57" t="s">
        <v>14</v>
      </c>
      <c r="H358" s="57" t="s">
        <v>14</v>
      </c>
      <c r="I358" s="12">
        <f>SUM(I348:I357)</f>
        <v>650</v>
      </c>
      <c r="J358" s="56" t="s">
        <v>14</v>
      </c>
      <c r="K358" s="12">
        <f t="shared" ref="K358:O358" si="498">SUM(K348:K357)</f>
        <v>444</v>
      </c>
      <c r="L358" s="12">
        <f t="shared" si="498"/>
        <v>420</v>
      </c>
      <c r="M358" s="12">
        <f t="shared" si="498"/>
        <v>150</v>
      </c>
      <c r="N358" s="12">
        <f t="shared" si="498"/>
        <v>270</v>
      </c>
      <c r="O358" s="12">
        <f t="shared" si="498"/>
        <v>0</v>
      </c>
      <c r="P358" s="56" t="s">
        <v>14</v>
      </c>
      <c r="Q358" s="12">
        <f t="shared" ref="Q358:S358" si="499">SUM(Q348:Q357)</f>
        <v>24</v>
      </c>
      <c r="R358" s="12">
        <f t="shared" si="499"/>
        <v>206</v>
      </c>
      <c r="S358" s="12">
        <f t="shared" si="499"/>
        <v>0</v>
      </c>
      <c r="T358" s="56" t="s">
        <v>14</v>
      </c>
      <c r="U358" s="57" t="s">
        <v>14</v>
      </c>
      <c r="V358" s="57" t="s">
        <v>14</v>
      </c>
      <c r="W358" s="57" t="s">
        <v>14</v>
      </c>
      <c r="X358" s="57" t="s">
        <v>14</v>
      </c>
    </row>
    <row r="359" spans="1:25" x14ac:dyDescent="0.3">
      <c r="A359" s="79" t="s">
        <v>150</v>
      </c>
      <c r="B359" s="57">
        <v>4</v>
      </c>
      <c r="C359" s="56" t="s">
        <v>14</v>
      </c>
      <c r="D359" s="56" t="s">
        <v>14</v>
      </c>
      <c r="E359" s="56" t="s">
        <v>14</v>
      </c>
      <c r="F359" s="12">
        <f>SUM(F348:F357)</f>
        <v>18.8</v>
      </c>
      <c r="G359" s="57" t="s">
        <v>14</v>
      </c>
      <c r="H359" s="57" t="s">
        <v>14</v>
      </c>
      <c r="I359" s="57" t="s">
        <v>14</v>
      </c>
      <c r="J359" s="12">
        <f>SUM(J348:J357)</f>
        <v>476</v>
      </c>
      <c r="K359" s="57" t="s">
        <v>14</v>
      </c>
      <c r="L359" s="57" t="s">
        <v>14</v>
      </c>
      <c r="M359" s="57" t="s">
        <v>14</v>
      </c>
      <c r="N359" s="57" t="s">
        <v>14</v>
      </c>
      <c r="O359" s="57" t="s">
        <v>14</v>
      </c>
      <c r="P359" s="12">
        <f>SUM(P348:P357)</f>
        <v>270</v>
      </c>
      <c r="Q359" s="57" t="s">
        <v>14</v>
      </c>
      <c r="R359" s="57" t="s">
        <v>14</v>
      </c>
      <c r="S359" s="57" t="s">
        <v>14</v>
      </c>
      <c r="T359" s="12">
        <f>SUM(T348:T357)</f>
        <v>206</v>
      </c>
      <c r="U359" s="16" t="s">
        <v>14</v>
      </c>
      <c r="V359" s="57" t="s">
        <v>14</v>
      </c>
      <c r="W359" s="57" t="s">
        <v>14</v>
      </c>
      <c r="X359" s="57" t="s">
        <v>14</v>
      </c>
    </row>
    <row r="360" spans="1:25" x14ac:dyDescent="0.3">
      <c r="A360" s="79" t="s">
        <v>151</v>
      </c>
      <c r="B360" s="57">
        <v>4</v>
      </c>
      <c r="C360" s="12">
        <f>SUMIF(H348:H357,"f",C348:C357)</f>
        <v>2</v>
      </c>
      <c r="D360" s="12">
        <f>SUMIF(H348:H357,"f",D348:D357)</f>
        <v>1.28</v>
      </c>
      <c r="E360" s="12">
        <f>SUMIF(H348:H357,"f",E348:E357)</f>
        <v>0.72</v>
      </c>
      <c r="F360" s="56" t="s">
        <v>14</v>
      </c>
      <c r="G360" s="57" t="s">
        <v>14</v>
      </c>
      <c r="H360" s="57" t="s">
        <v>14</v>
      </c>
      <c r="I360" s="12">
        <f>SUMIF(H348:H357,"f",I348:I357)</f>
        <v>50</v>
      </c>
      <c r="J360" s="57" t="s">
        <v>14</v>
      </c>
      <c r="K360" s="12">
        <f>SUMIF(H348:H357,"f",K348:K357)</f>
        <v>32</v>
      </c>
      <c r="L360" s="12">
        <f>SUMIF(H348:H357,"f",L348:L357)</f>
        <v>30</v>
      </c>
      <c r="M360" s="12">
        <f>SUMIF(H348:H357,"f",M348:M357)</f>
        <v>10</v>
      </c>
      <c r="N360" s="12">
        <f>SUMIF(H348:H357,"f",N348:N357)</f>
        <v>20</v>
      </c>
      <c r="O360" s="12">
        <f>SUMIF(H348:H357,"f",O348:O357)</f>
        <v>0</v>
      </c>
      <c r="P360" s="57" t="s">
        <v>14</v>
      </c>
      <c r="Q360" s="12">
        <f>SUMIF(H348:H357,"f",Q348:Q357)</f>
        <v>2</v>
      </c>
      <c r="R360" s="12">
        <f>SUMIF(H348:H357,"f",R348:R357)</f>
        <v>18</v>
      </c>
      <c r="S360" s="12">
        <f>SUMIF(H348:H357,"f",S348:S357)</f>
        <v>0</v>
      </c>
      <c r="T360" s="57" t="s">
        <v>14</v>
      </c>
      <c r="U360" s="57" t="s">
        <v>14</v>
      </c>
      <c r="V360" s="57" t="s">
        <v>14</v>
      </c>
      <c r="W360" s="57" t="s">
        <v>14</v>
      </c>
      <c r="X360" s="57" t="s">
        <v>14</v>
      </c>
    </row>
    <row r="361" spans="1:25" x14ac:dyDescent="0.3">
      <c r="A361" s="183" t="s">
        <v>30</v>
      </c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</row>
    <row r="362" spans="1:25" x14ac:dyDescent="0.3">
      <c r="A362" s="72" t="s">
        <v>212</v>
      </c>
      <c r="B362" s="73">
        <v>4</v>
      </c>
      <c r="C362" s="74">
        <v>2</v>
      </c>
      <c r="D362" s="56">
        <f t="shared" ref="D362:D371" si="500">IF(C362&gt;0,K362/(I362/C362),0)</f>
        <v>1.28</v>
      </c>
      <c r="E362" s="56">
        <f t="shared" ref="E362:E371" si="501">IF(C362&gt;0,R362/(I362/C362),0)</f>
        <v>0.72</v>
      </c>
      <c r="F362" s="75">
        <f t="shared" ref="F362:F371" si="502">IF(U362&gt;0,FLOOR((P362+T362)/U362,0.1),0)</f>
        <v>1.3</v>
      </c>
      <c r="G362" s="76" t="s">
        <v>21</v>
      </c>
      <c r="H362" s="76" t="s">
        <v>20</v>
      </c>
      <c r="I362" s="77">
        <f>K362+R362</f>
        <v>50</v>
      </c>
      <c r="J362" s="16">
        <f>P362+T362</f>
        <v>33</v>
      </c>
      <c r="K362" s="77">
        <f>L362+Q362</f>
        <v>32</v>
      </c>
      <c r="L362" s="77">
        <f>M362+N362</f>
        <v>30</v>
      </c>
      <c r="M362" s="73">
        <v>15</v>
      </c>
      <c r="N362" s="78">
        <f t="shared" ref="N362:N371" si="503">O362+P362</f>
        <v>15</v>
      </c>
      <c r="O362" s="73"/>
      <c r="P362" s="73">
        <v>15</v>
      </c>
      <c r="Q362" s="73">
        <v>2</v>
      </c>
      <c r="R362" s="68">
        <f t="shared" ref="R362:R371" si="504">(C362*U362)-K362</f>
        <v>18</v>
      </c>
      <c r="S362" s="65"/>
      <c r="T362" s="69">
        <f t="shared" ref="T362:T371" si="505">R362-S362</f>
        <v>18</v>
      </c>
      <c r="U362" s="70">
        <v>25</v>
      </c>
      <c r="V362" s="72">
        <v>100</v>
      </c>
      <c r="W362" s="72"/>
      <c r="X362" s="72"/>
    </row>
    <row r="363" spans="1:25" x14ac:dyDescent="0.3">
      <c r="A363" s="72"/>
      <c r="B363" s="73">
        <v>4</v>
      </c>
      <c r="C363" s="74"/>
      <c r="D363" s="56">
        <f t="shared" si="500"/>
        <v>0</v>
      </c>
      <c r="E363" s="56">
        <f t="shared" si="501"/>
        <v>0</v>
      </c>
      <c r="F363" s="75">
        <f t="shared" si="502"/>
        <v>0</v>
      </c>
      <c r="G363" s="76" t="s">
        <v>21</v>
      </c>
      <c r="H363" s="76" t="s">
        <v>20</v>
      </c>
      <c r="I363" s="77">
        <f t="shared" ref="I363:I371" si="506">K363+R363</f>
        <v>0</v>
      </c>
      <c r="J363" s="16">
        <f t="shared" ref="J363:J371" si="507">P363+T363</f>
        <v>0</v>
      </c>
      <c r="K363" s="77">
        <f t="shared" ref="K363:K371" si="508">L363+Q363</f>
        <v>0</v>
      </c>
      <c r="L363" s="77">
        <f t="shared" ref="L363:L371" si="509">M363+N363</f>
        <v>0</v>
      </c>
      <c r="M363" s="73"/>
      <c r="N363" s="78">
        <f t="shared" si="503"/>
        <v>0</v>
      </c>
      <c r="O363" s="73"/>
      <c r="P363" s="73"/>
      <c r="Q363" s="73"/>
      <c r="R363" s="68">
        <f t="shared" si="504"/>
        <v>0</v>
      </c>
      <c r="S363" s="65"/>
      <c r="T363" s="69">
        <f t="shared" si="505"/>
        <v>0</v>
      </c>
      <c r="U363" s="70"/>
      <c r="V363" s="72"/>
      <c r="W363" s="72"/>
      <c r="X363" s="72"/>
    </row>
    <row r="364" spans="1:25" x14ac:dyDescent="0.3">
      <c r="A364" s="72"/>
      <c r="B364" s="73">
        <v>4</v>
      </c>
      <c r="C364" s="74"/>
      <c r="D364" s="56">
        <f t="shared" ref="D364:D366" si="510">IF(C364&gt;0,K364/(I364/C364),0)</f>
        <v>0</v>
      </c>
      <c r="E364" s="56">
        <f t="shared" ref="E364:E366" si="511">IF(C364&gt;0,R364/(I364/C364),0)</f>
        <v>0</v>
      </c>
      <c r="F364" s="75">
        <f t="shared" ref="F364:F366" si="512">IF(U364&gt;0,FLOOR((P364+T364)/U364,0.1),0)</f>
        <v>0</v>
      </c>
      <c r="G364" s="76" t="s">
        <v>21</v>
      </c>
      <c r="H364" s="76" t="s">
        <v>20</v>
      </c>
      <c r="I364" s="77">
        <f t="shared" ref="I364:I366" si="513">K364+R364</f>
        <v>0</v>
      </c>
      <c r="J364" s="16">
        <f t="shared" ref="J364:J366" si="514">P364+T364</f>
        <v>0</v>
      </c>
      <c r="K364" s="77">
        <f t="shared" ref="K364:K366" si="515">L364+Q364</f>
        <v>0</v>
      </c>
      <c r="L364" s="77">
        <f t="shared" ref="L364:L366" si="516">M364+N364</f>
        <v>0</v>
      </c>
      <c r="M364" s="73"/>
      <c r="N364" s="78">
        <f t="shared" ref="N364:N366" si="517">O364+P364</f>
        <v>0</v>
      </c>
      <c r="O364" s="73"/>
      <c r="P364" s="73"/>
      <c r="Q364" s="73"/>
      <c r="R364" s="68">
        <f t="shared" ref="R364:R366" si="518">(C364*U364)-K364</f>
        <v>0</v>
      </c>
      <c r="S364" s="65"/>
      <c r="T364" s="69">
        <f t="shared" ref="T364:T366" si="519">R364-S364</f>
        <v>0</v>
      </c>
      <c r="U364" s="70"/>
      <c r="V364" s="72"/>
      <c r="W364" s="72"/>
      <c r="X364" s="72"/>
    </row>
    <row r="365" spans="1:25" x14ac:dyDescent="0.3">
      <c r="A365" s="72"/>
      <c r="B365" s="73">
        <v>4</v>
      </c>
      <c r="C365" s="74"/>
      <c r="D365" s="56">
        <f t="shared" si="510"/>
        <v>0</v>
      </c>
      <c r="E365" s="56">
        <f t="shared" si="511"/>
        <v>0</v>
      </c>
      <c r="F365" s="75">
        <f t="shared" si="512"/>
        <v>0</v>
      </c>
      <c r="G365" s="76"/>
      <c r="H365" s="76"/>
      <c r="I365" s="77">
        <f t="shared" si="513"/>
        <v>0</v>
      </c>
      <c r="J365" s="16">
        <f t="shared" si="514"/>
        <v>0</v>
      </c>
      <c r="K365" s="77">
        <f t="shared" si="515"/>
        <v>0</v>
      </c>
      <c r="L365" s="77">
        <f t="shared" si="516"/>
        <v>0</v>
      </c>
      <c r="M365" s="73"/>
      <c r="N365" s="78">
        <f t="shared" si="517"/>
        <v>0</v>
      </c>
      <c r="O365" s="73"/>
      <c r="P365" s="73"/>
      <c r="Q365" s="73"/>
      <c r="R365" s="68">
        <f t="shared" si="518"/>
        <v>0</v>
      </c>
      <c r="S365" s="65"/>
      <c r="T365" s="69">
        <f t="shared" si="519"/>
        <v>0</v>
      </c>
      <c r="U365" s="70"/>
      <c r="V365" s="72"/>
      <c r="W365" s="72"/>
      <c r="X365" s="72"/>
    </row>
    <row r="366" spans="1:25" x14ac:dyDescent="0.3">
      <c r="A366" s="72"/>
      <c r="B366" s="73">
        <v>4</v>
      </c>
      <c r="C366" s="74"/>
      <c r="D366" s="56">
        <f t="shared" si="510"/>
        <v>0</v>
      </c>
      <c r="E366" s="56">
        <f t="shared" si="511"/>
        <v>0</v>
      </c>
      <c r="F366" s="75">
        <f t="shared" si="512"/>
        <v>0</v>
      </c>
      <c r="G366" s="76"/>
      <c r="H366" s="76"/>
      <c r="I366" s="77">
        <f t="shared" si="513"/>
        <v>0</v>
      </c>
      <c r="J366" s="16">
        <f t="shared" si="514"/>
        <v>0</v>
      </c>
      <c r="K366" s="77">
        <f t="shared" si="515"/>
        <v>0</v>
      </c>
      <c r="L366" s="77">
        <f t="shared" si="516"/>
        <v>0</v>
      </c>
      <c r="M366" s="73"/>
      <c r="N366" s="78">
        <f t="shared" si="517"/>
        <v>0</v>
      </c>
      <c r="O366" s="73"/>
      <c r="P366" s="73"/>
      <c r="Q366" s="73"/>
      <c r="R366" s="68">
        <f t="shared" si="518"/>
        <v>0</v>
      </c>
      <c r="S366" s="65"/>
      <c r="T366" s="69">
        <f t="shared" si="519"/>
        <v>0</v>
      </c>
      <c r="U366" s="70"/>
      <c r="V366" s="72"/>
      <c r="W366" s="72"/>
      <c r="X366" s="72"/>
    </row>
    <row r="367" spans="1:25" x14ac:dyDescent="0.3">
      <c r="A367" s="72"/>
      <c r="B367" s="73">
        <v>4</v>
      </c>
      <c r="C367" s="74"/>
      <c r="D367" s="56">
        <f t="shared" si="500"/>
        <v>0</v>
      </c>
      <c r="E367" s="56">
        <f t="shared" si="501"/>
        <v>0</v>
      </c>
      <c r="F367" s="75">
        <f t="shared" si="502"/>
        <v>0</v>
      </c>
      <c r="G367" s="76"/>
      <c r="H367" s="76"/>
      <c r="I367" s="77">
        <f t="shared" si="506"/>
        <v>0</v>
      </c>
      <c r="J367" s="16">
        <f t="shared" si="507"/>
        <v>0</v>
      </c>
      <c r="K367" s="77">
        <f t="shared" si="508"/>
        <v>0</v>
      </c>
      <c r="L367" s="77">
        <f t="shared" si="509"/>
        <v>0</v>
      </c>
      <c r="M367" s="73"/>
      <c r="N367" s="78">
        <f t="shared" si="503"/>
        <v>0</v>
      </c>
      <c r="O367" s="73"/>
      <c r="P367" s="73"/>
      <c r="Q367" s="73"/>
      <c r="R367" s="68">
        <f t="shared" si="504"/>
        <v>0</v>
      </c>
      <c r="S367" s="65"/>
      <c r="T367" s="69">
        <f t="shared" si="505"/>
        <v>0</v>
      </c>
      <c r="U367" s="70"/>
      <c r="V367" s="72"/>
      <c r="W367" s="72"/>
      <c r="X367" s="72"/>
    </row>
    <row r="368" spans="1:25" x14ac:dyDescent="0.3">
      <c r="A368" s="72"/>
      <c r="B368" s="73">
        <v>4</v>
      </c>
      <c r="C368" s="74"/>
      <c r="D368" s="56">
        <f t="shared" si="500"/>
        <v>0</v>
      </c>
      <c r="E368" s="56">
        <f t="shared" si="501"/>
        <v>0</v>
      </c>
      <c r="F368" s="75">
        <f t="shared" si="502"/>
        <v>0</v>
      </c>
      <c r="G368" s="76"/>
      <c r="H368" s="76"/>
      <c r="I368" s="77">
        <f t="shared" si="506"/>
        <v>0</v>
      </c>
      <c r="J368" s="16">
        <f t="shared" si="507"/>
        <v>0</v>
      </c>
      <c r="K368" s="77">
        <f t="shared" si="508"/>
        <v>0</v>
      </c>
      <c r="L368" s="77">
        <f t="shared" si="509"/>
        <v>0</v>
      </c>
      <c r="M368" s="73"/>
      <c r="N368" s="78">
        <f t="shared" si="503"/>
        <v>0</v>
      </c>
      <c r="O368" s="73"/>
      <c r="P368" s="73"/>
      <c r="Q368" s="73"/>
      <c r="R368" s="68">
        <f t="shared" si="504"/>
        <v>0</v>
      </c>
      <c r="S368" s="65"/>
      <c r="T368" s="69">
        <f t="shared" si="505"/>
        <v>0</v>
      </c>
      <c r="U368" s="70"/>
      <c r="V368" s="72"/>
      <c r="W368" s="72"/>
      <c r="X368" s="72"/>
    </row>
    <row r="369" spans="1:24" x14ac:dyDescent="0.3">
      <c r="A369" s="72"/>
      <c r="B369" s="73">
        <v>4</v>
      </c>
      <c r="C369" s="74"/>
      <c r="D369" s="56">
        <f t="shared" si="500"/>
        <v>0</v>
      </c>
      <c r="E369" s="56">
        <f t="shared" si="501"/>
        <v>0</v>
      </c>
      <c r="F369" s="75">
        <f t="shared" si="502"/>
        <v>0</v>
      </c>
      <c r="G369" s="76"/>
      <c r="H369" s="76"/>
      <c r="I369" s="77">
        <f t="shared" si="506"/>
        <v>0</v>
      </c>
      <c r="J369" s="16">
        <f t="shared" si="507"/>
        <v>0</v>
      </c>
      <c r="K369" s="77">
        <f t="shared" si="508"/>
        <v>0</v>
      </c>
      <c r="L369" s="77">
        <f t="shared" si="509"/>
        <v>0</v>
      </c>
      <c r="M369" s="73"/>
      <c r="N369" s="78">
        <f t="shared" si="503"/>
        <v>0</v>
      </c>
      <c r="O369" s="73"/>
      <c r="P369" s="73"/>
      <c r="Q369" s="73"/>
      <c r="R369" s="68">
        <f t="shared" si="504"/>
        <v>0</v>
      </c>
      <c r="S369" s="65"/>
      <c r="T369" s="69">
        <f t="shared" si="505"/>
        <v>0</v>
      </c>
      <c r="U369" s="70"/>
      <c r="V369" s="72"/>
      <c r="W369" s="72"/>
      <c r="X369" s="72"/>
    </row>
    <row r="370" spans="1:24" x14ac:dyDescent="0.3">
      <c r="A370" s="72"/>
      <c r="B370" s="73">
        <v>4</v>
      </c>
      <c r="C370" s="74"/>
      <c r="D370" s="56">
        <f t="shared" si="500"/>
        <v>0</v>
      </c>
      <c r="E370" s="56">
        <f t="shared" si="501"/>
        <v>0</v>
      </c>
      <c r="F370" s="75">
        <f t="shared" si="502"/>
        <v>0</v>
      </c>
      <c r="G370" s="76"/>
      <c r="H370" s="76"/>
      <c r="I370" s="77">
        <f t="shared" si="506"/>
        <v>0</v>
      </c>
      <c r="J370" s="16">
        <f t="shared" si="507"/>
        <v>0</v>
      </c>
      <c r="K370" s="77">
        <f t="shared" si="508"/>
        <v>0</v>
      </c>
      <c r="L370" s="77">
        <f t="shared" si="509"/>
        <v>0</v>
      </c>
      <c r="M370" s="73"/>
      <c r="N370" s="78">
        <f t="shared" si="503"/>
        <v>0</v>
      </c>
      <c r="O370" s="73"/>
      <c r="P370" s="73"/>
      <c r="Q370" s="73"/>
      <c r="R370" s="68">
        <f t="shared" si="504"/>
        <v>0</v>
      </c>
      <c r="S370" s="65"/>
      <c r="T370" s="69">
        <f t="shared" si="505"/>
        <v>0</v>
      </c>
      <c r="U370" s="70"/>
      <c r="V370" s="72"/>
      <c r="W370" s="72"/>
      <c r="X370" s="72"/>
    </row>
    <row r="371" spans="1:24" x14ac:dyDescent="0.3">
      <c r="A371" s="72"/>
      <c r="B371" s="73">
        <v>4</v>
      </c>
      <c r="C371" s="74"/>
      <c r="D371" s="56">
        <f t="shared" si="500"/>
        <v>0</v>
      </c>
      <c r="E371" s="56">
        <f t="shared" si="501"/>
        <v>0</v>
      </c>
      <c r="F371" s="75">
        <f t="shared" si="502"/>
        <v>0</v>
      </c>
      <c r="G371" s="76"/>
      <c r="H371" s="76"/>
      <c r="I371" s="77">
        <f t="shared" si="506"/>
        <v>0</v>
      </c>
      <c r="J371" s="16">
        <f t="shared" si="507"/>
        <v>0</v>
      </c>
      <c r="K371" s="77">
        <f t="shared" si="508"/>
        <v>0</v>
      </c>
      <c r="L371" s="77">
        <f t="shared" si="509"/>
        <v>0</v>
      </c>
      <c r="M371" s="73"/>
      <c r="N371" s="78">
        <f t="shared" si="503"/>
        <v>0</v>
      </c>
      <c r="O371" s="73"/>
      <c r="P371" s="73"/>
      <c r="Q371" s="73"/>
      <c r="R371" s="68">
        <f t="shared" si="504"/>
        <v>0</v>
      </c>
      <c r="S371" s="65"/>
      <c r="T371" s="69">
        <f t="shared" si="505"/>
        <v>0</v>
      </c>
      <c r="U371" s="70"/>
      <c r="V371" s="72"/>
      <c r="W371" s="72"/>
      <c r="X371" s="72"/>
    </row>
    <row r="372" spans="1:24" x14ac:dyDescent="0.3">
      <c r="A372" s="79" t="s">
        <v>149</v>
      </c>
      <c r="B372" s="57">
        <v>4</v>
      </c>
      <c r="C372" s="12">
        <f>SUM(C362:C371)</f>
        <v>2</v>
      </c>
      <c r="D372" s="12">
        <f>SUM(D362:D371)</f>
        <v>1.28</v>
      </c>
      <c r="E372" s="12">
        <f>SUM(E362:E371)</f>
        <v>0.72</v>
      </c>
      <c r="F372" s="56" t="s">
        <v>14</v>
      </c>
      <c r="G372" s="57" t="s">
        <v>14</v>
      </c>
      <c r="H372" s="57" t="s">
        <v>14</v>
      </c>
      <c r="I372" s="12">
        <f>SUM(I362:I371)</f>
        <v>50</v>
      </c>
      <c r="J372" s="56" t="s">
        <v>14</v>
      </c>
      <c r="K372" s="12">
        <f t="shared" ref="K372:O372" si="520">SUM(K362:K371)</f>
        <v>32</v>
      </c>
      <c r="L372" s="12">
        <f t="shared" si="520"/>
        <v>30</v>
      </c>
      <c r="M372" s="12">
        <f t="shared" si="520"/>
        <v>15</v>
      </c>
      <c r="N372" s="12">
        <f t="shared" si="520"/>
        <v>15</v>
      </c>
      <c r="O372" s="12">
        <f t="shared" si="520"/>
        <v>0</v>
      </c>
      <c r="P372" s="56" t="s">
        <v>14</v>
      </c>
      <c r="Q372" s="12">
        <f t="shared" ref="Q372:S372" si="521">SUM(Q362:Q371)</f>
        <v>2</v>
      </c>
      <c r="R372" s="12">
        <f t="shared" si="521"/>
        <v>18</v>
      </c>
      <c r="S372" s="12">
        <f t="shared" si="521"/>
        <v>0</v>
      </c>
      <c r="T372" s="56" t="s">
        <v>14</v>
      </c>
      <c r="U372" s="57" t="s">
        <v>14</v>
      </c>
      <c r="V372" s="57" t="s">
        <v>14</v>
      </c>
      <c r="W372" s="57" t="s">
        <v>14</v>
      </c>
      <c r="X372" s="57" t="s">
        <v>14</v>
      </c>
    </row>
    <row r="373" spans="1:24" x14ac:dyDescent="0.3">
      <c r="A373" s="79" t="s">
        <v>150</v>
      </c>
      <c r="B373" s="57">
        <v>4</v>
      </c>
      <c r="C373" s="56" t="s">
        <v>14</v>
      </c>
      <c r="D373" s="56" t="s">
        <v>14</v>
      </c>
      <c r="E373" s="56" t="s">
        <v>14</v>
      </c>
      <c r="F373" s="12">
        <f>SUM(F362:F371)</f>
        <v>1.3</v>
      </c>
      <c r="G373" s="57" t="s">
        <v>14</v>
      </c>
      <c r="H373" s="57" t="s">
        <v>14</v>
      </c>
      <c r="I373" s="57" t="s">
        <v>14</v>
      </c>
      <c r="J373" s="12">
        <f>SUM(J362:J371)</f>
        <v>33</v>
      </c>
      <c r="K373" s="57" t="s">
        <v>14</v>
      </c>
      <c r="L373" s="57" t="s">
        <v>14</v>
      </c>
      <c r="M373" s="57" t="s">
        <v>14</v>
      </c>
      <c r="N373" s="57" t="s">
        <v>14</v>
      </c>
      <c r="O373" s="57" t="s">
        <v>14</v>
      </c>
      <c r="P373" s="12">
        <f>SUM(P362:P371)</f>
        <v>15</v>
      </c>
      <c r="Q373" s="57" t="s">
        <v>14</v>
      </c>
      <c r="R373" s="57" t="s">
        <v>14</v>
      </c>
      <c r="S373" s="57" t="s">
        <v>14</v>
      </c>
      <c r="T373" s="12">
        <f>SUM(T362:T371)</f>
        <v>18</v>
      </c>
      <c r="U373" s="16" t="s">
        <v>14</v>
      </c>
      <c r="V373" s="57" t="s">
        <v>14</v>
      </c>
      <c r="W373" s="57" t="s">
        <v>14</v>
      </c>
      <c r="X373" s="57" t="s">
        <v>14</v>
      </c>
    </row>
    <row r="374" spans="1:24" x14ac:dyDescent="0.3">
      <c r="A374" s="79" t="s">
        <v>151</v>
      </c>
      <c r="B374" s="57">
        <v>4</v>
      </c>
      <c r="C374" s="12">
        <f>SUMIF(H362:H371,"f",C362:C371)</f>
        <v>2</v>
      </c>
      <c r="D374" s="12">
        <f>SUMIF(H362:H371,"f",D362:D371)</f>
        <v>1.28</v>
      </c>
      <c r="E374" s="12">
        <f>SUMIF(H362:H371,"f",E362:E371)</f>
        <v>0.72</v>
      </c>
      <c r="F374" s="56" t="s">
        <v>14</v>
      </c>
      <c r="G374" s="57" t="s">
        <v>14</v>
      </c>
      <c r="H374" s="57" t="s">
        <v>14</v>
      </c>
      <c r="I374" s="12">
        <f>SUMIF(H362:H371,"f",I362:I371)</f>
        <v>50</v>
      </c>
      <c r="J374" s="57" t="s">
        <v>14</v>
      </c>
      <c r="K374" s="12">
        <f>SUMIF(H362:H371,"f",K362:K371)</f>
        <v>32</v>
      </c>
      <c r="L374" s="12">
        <f>SUMIF(H362:H371,"f",L362:L371)</f>
        <v>30</v>
      </c>
      <c r="M374" s="12">
        <f>SUMIF(H362:H371,"f",M362:M371)</f>
        <v>15</v>
      </c>
      <c r="N374" s="12">
        <f>SUMIF(H362:H371,"f",N362:N371)</f>
        <v>15</v>
      </c>
      <c r="O374" s="12">
        <f>SUMIF(H362:H371,"f",O362:O371)</f>
        <v>0</v>
      </c>
      <c r="P374" s="57" t="s">
        <v>14</v>
      </c>
      <c r="Q374" s="12">
        <f>SUMIF(H362:H371,"f",Q362:Q371)</f>
        <v>2</v>
      </c>
      <c r="R374" s="12">
        <f>SUMIF(H362:H371,"f",R362:R371)</f>
        <v>18</v>
      </c>
      <c r="S374" s="12">
        <f>SUMIF(H362:H371,"f",S362:S371)</f>
        <v>0</v>
      </c>
      <c r="T374" s="57" t="s">
        <v>14</v>
      </c>
      <c r="U374" s="57" t="s">
        <v>14</v>
      </c>
      <c r="V374" s="57" t="s">
        <v>14</v>
      </c>
      <c r="W374" s="57" t="s">
        <v>14</v>
      </c>
      <c r="X374" s="57" t="s">
        <v>14</v>
      </c>
    </row>
    <row r="375" spans="1:24" x14ac:dyDescent="0.3">
      <c r="A375" s="183" t="s">
        <v>33</v>
      </c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</row>
    <row r="376" spans="1:24" x14ac:dyDescent="0.3">
      <c r="A376" s="72"/>
      <c r="B376" s="73">
        <v>4</v>
      </c>
      <c r="C376" s="74"/>
      <c r="D376" s="56">
        <f t="shared" ref="D376:D385" si="522">IF(C376&gt;0,K376/(I376/C376),0)</f>
        <v>0</v>
      </c>
      <c r="E376" s="56">
        <f t="shared" ref="E376:E385" si="523">IF(C376&gt;0,R376/(I376/C376),0)</f>
        <v>0</v>
      </c>
      <c r="F376" s="75">
        <f t="shared" ref="F376:F385" si="524">IF(U376&gt;0,FLOOR((P376+T376)/U376,0.1),0)</f>
        <v>0</v>
      </c>
      <c r="G376" s="76"/>
      <c r="H376" s="76"/>
      <c r="I376" s="77">
        <f>K376+R376</f>
        <v>0</v>
      </c>
      <c r="J376" s="16">
        <f>P376+T376</f>
        <v>0</v>
      </c>
      <c r="K376" s="77">
        <f>L376+Q376</f>
        <v>0</v>
      </c>
      <c r="L376" s="77">
        <f>M376+N376</f>
        <v>0</v>
      </c>
      <c r="M376" s="73"/>
      <c r="N376" s="78">
        <f t="shared" ref="N376:N385" si="525">O376+P376</f>
        <v>0</v>
      </c>
      <c r="O376" s="73"/>
      <c r="P376" s="73"/>
      <c r="Q376" s="73"/>
      <c r="R376" s="68">
        <f t="shared" ref="R376:R385" si="526">(C376*U376)-K376</f>
        <v>0</v>
      </c>
      <c r="S376" s="65"/>
      <c r="T376" s="69">
        <f t="shared" ref="T376:T385" si="527">R376-S376</f>
        <v>0</v>
      </c>
      <c r="U376" s="70"/>
      <c r="V376" s="72"/>
      <c r="W376" s="72"/>
      <c r="X376" s="72"/>
    </row>
    <row r="377" spans="1:24" x14ac:dyDescent="0.3">
      <c r="A377" s="72"/>
      <c r="B377" s="73">
        <v>4</v>
      </c>
      <c r="C377" s="74"/>
      <c r="D377" s="56">
        <f t="shared" ref="D377:D384" si="528">IF(C377&gt;0,K377/(I377/C377),0)</f>
        <v>0</v>
      </c>
      <c r="E377" s="56">
        <f t="shared" ref="E377:E384" si="529">IF(C377&gt;0,R377/(I377/C377),0)</f>
        <v>0</v>
      </c>
      <c r="F377" s="75">
        <f t="shared" ref="F377:F384" si="530">IF(U377&gt;0,FLOOR((P377+T377)/U377,0.1),0)</f>
        <v>0</v>
      </c>
      <c r="G377" s="76"/>
      <c r="H377" s="76"/>
      <c r="I377" s="77">
        <f t="shared" ref="I377:I384" si="531">K377+R377</f>
        <v>0</v>
      </c>
      <c r="J377" s="16">
        <f t="shared" ref="J377:J384" si="532">P377+T377</f>
        <v>0</v>
      </c>
      <c r="K377" s="77">
        <f t="shared" ref="K377:K384" si="533">L377+Q377</f>
        <v>0</v>
      </c>
      <c r="L377" s="77">
        <f t="shared" ref="L377:L384" si="534">M377+N377</f>
        <v>0</v>
      </c>
      <c r="M377" s="73"/>
      <c r="N377" s="78">
        <f t="shared" ref="N377:N384" si="535">O377+P377</f>
        <v>0</v>
      </c>
      <c r="O377" s="73"/>
      <c r="P377" s="73"/>
      <c r="Q377" s="73"/>
      <c r="R377" s="68">
        <f t="shared" ref="R377:R384" si="536">(C377*U377)-K377</f>
        <v>0</v>
      </c>
      <c r="S377" s="65"/>
      <c r="T377" s="69">
        <f t="shared" ref="T377:T384" si="537">R377-S377</f>
        <v>0</v>
      </c>
      <c r="U377" s="70"/>
      <c r="V377" s="72"/>
      <c r="W377" s="72"/>
      <c r="X377" s="72"/>
    </row>
    <row r="378" spans="1:24" x14ac:dyDescent="0.3">
      <c r="A378" s="72"/>
      <c r="B378" s="73">
        <v>4</v>
      </c>
      <c r="C378" s="74"/>
      <c r="D378" s="56">
        <f t="shared" si="528"/>
        <v>0</v>
      </c>
      <c r="E378" s="56">
        <f t="shared" si="529"/>
        <v>0</v>
      </c>
      <c r="F378" s="75">
        <f t="shared" si="530"/>
        <v>0</v>
      </c>
      <c r="G378" s="76"/>
      <c r="H378" s="76"/>
      <c r="I378" s="77">
        <f t="shared" si="531"/>
        <v>0</v>
      </c>
      <c r="J378" s="16">
        <f t="shared" si="532"/>
        <v>0</v>
      </c>
      <c r="K378" s="77">
        <f t="shared" si="533"/>
        <v>0</v>
      </c>
      <c r="L378" s="77">
        <f t="shared" si="534"/>
        <v>0</v>
      </c>
      <c r="M378" s="73"/>
      <c r="N378" s="78">
        <f t="shared" si="535"/>
        <v>0</v>
      </c>
      <c r="O378" s="73"/>
      <c r="P378" s="73"/>
      <c r="Q378" s="73"/>
      <c r="R378" s="68">
        <f t="shared" si="536"/>
        <v>0</v>
      </c>
      <c r="S378" s="65"/>
      <c r="T378" s="69">
        <f t="shared" si="537"/>
        <v>0</v>
      </c>
      <c r="U378" s="70"/>
      <c r="V378" s="72"/>
      <c r="W378" s="72"/>
      <c r="X378" s="72"/>
    </row>
    <row r="379" spans="1:24" x14ac:dyDescent="0.3">
      <c r="A379" s="72"/>
      <c r="B379" s="73">
        <v>4</v>
      </c>
      <c r="C379" s="74"/>
      <c r="D379" s="56">
        <f t="shared" si="528"/>
        <v>0</v>
      </c>
      <c r="E379" s="56">
        <f t="shared" si="529"/>
        <v>0</v>
      </c>
      <c r="F379" s="75">
        <f t="shared" si="530"/>
        <v>0</v>
      </c>
      <c r="G379" s="76"/>
      <c r="H379" s="76"/>
      <c r="I379" s="77">
        <f t="shared" si="531"/>
        <v>0</v>
      </c>
      <c r="J379" s="16">
        <f t="shared" si="532"/>
        <v>0</v>
      </c>
      <c r="K379" s="77">
        <f t="shared" si="533"/>
        <v>0</v>
      </c>
      <c r="L379" s="77">
        <f t="shared" si="534"/>
        <v>0</v>
      </c>
      <c r="M379" s="73"/>
      <c r="N379" s="78">
        <f t="shared" si="535"/>
        <v>0</v>
      </c>
      <c r="O379" s="73"/>
      <c r="P379" s="73"/>
      <c r="Q379" s="73"/>
      <c r="R379" s="68">
        <f t="shared" si="536"/>
        <v>0</v>
      </c>
      <c r="S379" s="65"/>
      <c r="T379" s="69">
        <f t="shared" si="537"/>
        <v>0</v>
      </c>
      <c r="U379" s="70"/>
      <c r="V379" s="72"/>
      <c r="W379" s="72"/>
      <c r="X379" s="72"/>
    </row>
    <row r="380" spans="1:24" x14ac:dyDescent="0.3">
      <c r="A380" s="72"/>
      <c r="B380" s="73">
        <v>4</v>
      </c>
      <c r="C380" s="74"/>
      <c r="D380" s="56">
        <f t="shared" si="528"/>
        <v>0</v>
      </c>
      <c r="E380" s="56">
        <f t="shared" si="529"/>
        <v>0</v>
      </c>
      <c r="F380" s="75">
        <f t="shared" si="530"/>
        <v>0</v>
      </c>
      <c r="G380" s="76"/>
      <c r="H380" s="76"/>
      <c r="I380" s="77">
        <f t="shared" si="531"/>
        <v>0</v>
      </c>
      <c r="J380" s="16">
        <f t="shared" si="532"/>
        <v>0</v>
      </c>
      <c r="K380" s="77">
        <f t="shared" si="533"/>
        <v>0</v>
      </c>
      <c r="L380" s="77">
        <f t="shared" si="534"/>
        <v>0</v>
      </c>
      <c r="M380" s="73"/>
      <c r="N380" s="78">
        <f t="shared" si="535"/>
        <v>0</v>
      </c>
      <c r="O380" s="73"/>
      <c r="P380" s="73"/>
      <c r="Q380" s="73"/>
      <c r="R380" s="68">
        <f t="shared" si="536"/>
        <v>0</v>
      </c>
      <c r="S380" s="65"/>
      <c r="T380" s="69">
        <f t="shared" si="537"/>
        <v>0</v>
      </c>
      <c r="U380" s="70"/>
      <c r="V380" s="72"/>
      <c r="W380" s="72"/>
      <c r="X380" s="72"/>
    </row>
    <row r="381" spans="1:24" x14ac:dyDescent="0.3">
      <c r="A381" s="72"/>
      <c r="B381" s="73">
        <v>4</v>
      </c>
      <c r="C381" s="74"/>
      <c r="D381" s="56">
        <f t="shared" si="528"/>
        <v>0</v>
      </c>
      <c r="E381" s="56">
        <f t="shared" si="529"/>
        <v>0</v>
      </c>
      <c r="F381" s="75">
        <f t="shared" si="530"/>
        <v>0</v>
      </c>
      <c r="G381" s="76"/>
      <c r="H381" s="76"/>
      <c r="I381" s="77">
        <f t="shared" si="531"/>
        <v>0</v>
      </c>
      <c r="J381" s="16">
        <f t="shared" si="532"/>
        <v>0</v>
      </c>
      <c r="K381" s="77">
        <f t="shared" si="533"/>
        <v>0</v>
      </c>
      <c r="L381" s="77">
        <f t="shared" si="534"/>
        <v>0</v>
      </c>
      <c r="M381" s="73"/>
      <c r="N381" s="78">
        <f t="shared" si="535"/>
        <v>0</v>
      </c>
      <c r="O381" s="73"/>
      <c r="P381" s="73"/>
      <c r="Q381" s="73"/>
      <c r="R381" s="68">
        <f t="shared" si="536"/>
        <v>0</v>
      </c>
      <c r="S381" s="65"/>
      <c r="T381" s="69">
        <f t="shared" si="537"/>
        <v>0</v>
      </c>
      <c r="U381" s="70"/>
      <c r="V381" s="72"/>
      <c r="W381" s="72"/>
      <c r="X381" s="72"/>
    </row>
    <row r="382" spans="1:24" x14ac:dyDescent="0.3">
      <c r="A382" s="72"/>
      <c r="B382" s="73">
        <v>4</v>
      </c>
      <c r="C382" s="74"/>
      <c r="D382" s="56">
        <f t="shared" si="528"/>
        <v>0</v>
      </c>
      <c r="E382" s="56">
        <f t="shared" si="529"/>
        <v>0</v>
      </c>
      <c r="F382" s="75">
        <f t="shared" si="530"/>
        <v>0</v>
      </c>
      <c r="G382" s="76"/>
      <c r="H382" s="76"/>
      <c r="I382" s="77">
        <f t="shared" si="531"/>
        <v>0</v>
      </c>
      <c r="J382" s="16">
        <f t="shared" si="532"/>
        <v>0</v>
      </c>
      <c r="K382" s="77">
        <f t="shared" si="533"/>
        <v>0</v>
      </c>
      <c r="L382" s="77">
        <f t="shared" si="534"/>
        <v>0</v>
      </c>
      <c r="M382" s="73"/>
      <c r="N382" s="78">
        <f t="shared" si="535"/>
        <v>0</v>
      </c>
      <c r="O382" s="73"/>
      <c r="P382" s="73"/>
      <c r="Q382" s="73"/>
      <c r="R382" s="68">
        <f t="shared" si="536"/>
        <v>0</v>
      </c>
      <c r="S382" s="65"/>
      <c r="T382" s="69">
        <f t="shared" si="537"/>
        <v>0</v>
      </c>
      <c r="U382" s="70"/>
      <c r="V382" s="72"/>
      <c r="W382" s="72"/>
      <c r="X382" s="72"/>
    </row>
    <row r="383" spans="1:24" x14ac:dyDescent="0.3">
      <c r="A383" s="72"/>
      <c r="B383" s="73">
        <v>4</v>
      </c>
      <c r="C383" s="74"/>
      <c r="D383" s="56">
        <f t="shared" si="528"/>
        <v>0</v>
      </c>
      <c r="E383" s="56">
        <f t="shared" si="529"/>
        <v>0</v>
      </c>
      <c r="F383" s="75">
        <f t="shared" si="530"/>
        <v>0</v>
      </c>
      <c r="G383" s="76"/>
      <c r="H383" s="76"/>
      <c r="I383" s="77">
        <f t="shared" si="531"/>
        <v>0</v>
      </c>
      <c r="J383" s="16">
        <f t="shared" si="532"/>
        <v>0</v>
      </c>
      <c r="K383" s="77">
        <f t="shared" si="533"/>
        <v>0</v>
      </c>
      <c r="L383" s="77">
        <f t="shared" si="534"/>
        <v>0</v>
      </c>
      <c r="M383" s="73"/>
      <c r="N383" s="78">
        <f t="shared" si="535"/>
        <v>0</v>
      </c>
      <c r="O383" s="73"/>
      <c r="P383" s="73"/>
      <c r="Q383" s="73"/>
      <c r="R383" s="68">
        <f t="shared" si="536"/>
        <v>0</v>
      </c>
      <c r="S383" s="65"/>
      <c r="T383" s="69">
        <f t="shared" si="537"/>
        <v>0</v>
      </c>
      <c r="U383" s="70"/>
      <c r="V383" s="72"/>
      <c r="W383" s="72"/>
      <c r="X383" s="72"/>
    </row>
    <row r="384" spans="1:24" x14ac:dyDescent="0.3">
      <c r="A384" s="72"/>
      <c r="B384" s="73">
        <v>4</v>
      </c>
      <c r="C384" s="74"/>
      <c r="D384" s="56">
        <f t="shared" si="528"/>
        <v>0</v>
      </c>
      <c r="E384" s="56">
        <f t="shared" si="529"/>
        <v>0</v>
      </c>
      <c r="F384" s="75">
        <f t="shared" si="530"/>
        <v>0</v>
      </c>
      <c r="G384" s="76"/>
      <c r="H384" s="76"/>
      <c r="I384" s="77">
        <f t="shared" si="531"/>
        <v>0</v>
      </c>
      <c r="J384" s="16">
        <f t="shared" si="532"/>
        <v>0</v>
      </c>
      <c r="K384" s="77">
        <f t="shared" si="533"/>
        <v>0</v>
      </c>
      <c r="L384" s="77">
        <f t="shared" si="534"/>
        <v>0</v>
      </c>
      <c r="M384" s="73"/>
      <c r="N384" s="78">
        <f t="shared" si="535"/>
        <v>0</v>
      </c>
      <c r="O384" s="73"/>
      <c r="P384" s="73"/>
      <c r="Q384" s="73"/>
      <c r="R384" s="68">
        <f t="shared" si="536"/>
        <v>0</v>
      </c>
      <c r="S384" s="65"/>
      <c r="T384" s="69">
        <f t="shared" si="537"/>
        <v>0</v>
      </c>
      <c r="U384" s="70"/>
      <c r="V384" s="72"/>
      <c r="W384" s="72"/>
      <c r="X384" s="72"/>
    </row>
    <row r="385" spans="1:24" x14ac:dyDescent="0.3">
      <c r="A385" s="72"/>
      <c r="B385" s="73">
        <v>4</v>
      </c>
      <c r="C385" s="74"/>
      <c r="D385" s="56">
        <f t="shared" si="522"/>
        <v>0</v>
      </c>
      <c r="E385" s="56">
        <f t="shared" si="523"/>
        <v>0</v>
      </c>
      <c r="F385" s="75">
        <f t="shared" si="524"/>
        <v>0</v>
      </c>
      <c r="G385" s="76"/>
      <c r="H385" s="76"/>
      <c r="I385" s="77">
        <f t="shared" ref="I385" si="538">K385+R385</f>
        <v>0</v>
      </c>
      <c r="J385" s="16">
        <f t="shared" ref="J385" si="539">P385+T385</f>
        <v>0</v>
      </c>
      <c r="K385" s="77">
        <f t="shared" ref="K385" si="540">L385+Q385</f>
        <v>0</v>
      </c>
      <c r="L385" s="77">
        <f t="shared" ref="L385" si="541">M385+N385</f>
        <v>0</v>
      </c>
      <c r="M385" s="73"/>
      <c r="N385" s="78">
        <f t="shared" si="525"/>
        <v>0</v>
      </c>
      <c r="O385" s="73"/>
      <c r="P385" s="73"/>
      <c r="Q385" s="73"/>
      <c r="R385" s="68">
        <f t="shared" si="526"/>
        <v>0</v>
      </c>
      <c r="S385" s="65"/>
      <c r="T385" s="69">
        <f t="shared" si="527"/>
        <v>0</v>
      </c>
      <c r="U385" s="70"/>
      <c r="V385" s="72"/>
      <c r="W385" s="72"/>
      <c r="X385" s="72"/>
    </row>
    <row r="386" spans="1:24" x14ac:dyDescent="0.3">
      <c r="A386" s="79" t="s">
        <v>149</v>
      </c>
      <c r="B386" s="57">
        <v>4</v>
      </c>
      <c r="C386" s="12">
        <f>SUM(C376:C385)</f>
        <v>0</v>
      </c>
      <c r="D386" s="12">
        <f>SUM(D376:D385)</f>
        <v>0</v>
      </c>
      <c r="E386" s="12">
        <f>SUM(E376:E385)</f>
        <v>0</v>
      </c>
      <c r="F386" s="56" t="s">
        <v>14</v>
      </c>
      <c r="G386" s="57" t="s">
        <v>14</v>
      </c>
      <c r="H386" s="57" t="s">
        <v>14</v>
      </c>
      <c r="I386" s="12">
        <f>SUM(I376:I385)</f>
        <v>0</v>
      </c>
      <c r="J386" s="56" t="s">
        <v>14</v>
      </c>
      <c r="K386" s="12">
        <f>SUM(K376:K385)</f>
        <v>0</v>
      </c>
      <c r="L386" s="12">
        <f>SUM(L376:L385)</f>
        <v>0</v>
      </c>
      <c r="M386" s="12">
        <f>SUM(M376:M385)</f>
        <v>0</v>
      </c>
      <c r="N386" s="12">
        <f>SUM(N376:N385)</f>
        <v>0</v>
      </c>
      <c r="O386" s="12">
        <f>SUM(O376:O385)</f>
        <v>0</v>
      </c>
      <c r="P386" s="56" t="s">
        <v>14</v>
      </c>
      <c r="Q386" s="12">
        <f>SUM(Q376:Q385)</f>
        <v>0</v>
      </c>
      <c r="R386" s="12">
        <f>SUM(R376:R385)</f>
        <v>0</v>
      </c>
      <c r="S386" s="12">
        <f>SUM(S376:S385)</f>
        <v>0</v>
      </c>
      <c r="T386" s="56" t="s">
        <v>14</v>
      </c>
      <c r="U386" s="57" t="s">
        <v>14</v>
      </c>
      <c r="V386" s="57" t="s">
        <v>14</v>
      </c>
      <c r="W386" s="57" t="s">
        <v>14</v>
      </c>
      <c r="X386" s="57" t="s">
        <v>14</v>
      </c>
    </row>
    <row r="387" spans="1:24" x14ac:dyDescent="0.3">
      <c r="A387" s="79" t="s">
        <v>150</v>
      </c>
      <c r="B387" s="57">
        <v>4</v>
      </c>
      <c r="C387" s="56" t="s">
        <v>14</v>
      </c>
      <c r="D387" s="56" t="s">
        <v>14</v>
      </c>
      <c r="E387" s="56" t="s">
        <v>14</v>
      </c>
      <c r="F387" s="12">
        <f>SUM(F376:F385)</f>
        <v>0</v>
      </c>
      <c r="G387" s="57" t="s">
        <v>14</v>
      </c>
      <c r="H387" s="57" t="s">
        <v>14</v>
      </c>
      <c r="I387" s="57" t="s">
        <v>14</v>
      </c>
      <c r="J387" s="12">
        <f>SUM(J376:J385)</f>
        <v>0</v>
      </c>
      <c r="K387" s="57" t="s">
        <v>14</v>
      </c>
      <c r="L387" s="57" t="s">
        <v>14</v>
      </c>
      <c r="M387" s="57" t="s">
        <v>14</v>
      </c>
      <c r="N387" s="57" t="s">
        <v>14</v>
      </c>
      <c r="O387" s="57" t="s">
        <v>14</v>
      </c>
      <c r="P387" s="12">
        <f>SUM(P376:P385)</f>
        <v>0</v>
      </c>
      <c r="Q387" s="57" t="s">
        <v>14</v>
      </c>
      <c r="R387" s="57" t="s">
        <v>14</v>
      </c>
      <c r="S387" s="57" t="s">
        <v>14</v>
      </c>
      <c r="T387" s="12">
        <f>SUM(T376:T385)</f>
        <v>0</v>
      </c>
      <c r="U387" s="16" t="s">
        <v>14</v>
      </c>
      <c r="V387" s="57" t="s">
        <v>14</v>
      </c>
      <c r="W387" s="57" t="s">
        <v>14</v>
      </c>
      <c r="X387" s="57" t="s">
        <v>14</v>
      </c>
    </row>
    <row r="388" spans="1:24" x14ac:dyDescent="0.3">
      <c r="A388" s="79" t="s">
        <v>151</v>
      </c>
      <c r="B388" s="57">
        <v>4</v>
      </c>
      <c r="C388" s="12">
        <f>SUMIF(H376:H385,"f",C376:C385)</f>
        <v>0</v>
      </c>
      <c r="D388" s="12">
        <f>SUMIF(H376:H385,"f",D376:D385)</f>
        <v>0</v>
      </c>
      <c r="E388" s="12">
        <f>SUMIF(H376:H385,"f",E376:E385)</f>
        <v>0</v>
      </c>
      <c r="F388" s="56" t="s">
        <v>14</v>
      </c>
      <c r="G388" s="57" t="s">
        <v>14</v>
      </c>
      <c r="H388" s="57" t="s">
        <v>14</v>
      </c>
      <c r="I388" s="12">
        <f>SUMIF(H376:H385,"f",I376:I385)</f>
        <v>0</v>
      </c>
      <c r="J388" s="57" t="s">
        <v>14</v>
      </c>
      <c r="K388" s="12">
        <f>SUMIF(H376:H385,"f",K376:K385)</f>
        <v>0</v>
      </c>
      <c r="L388" s="12">
        <f>SUMIF(H376:H385,"f",L376:L385)</f>
        <v>0</v>
      </c>
      <c r="M388" s="12">
        <f>SUMIF(H376:H385,"f",M376:M385)</f>
        <v>0</v>
      </c>
      <c r="N388" s="12">
        <f>SUMIF(H376:H385,"f",N376:N385)</f>
        <v>0</v>
      </c>
      <c r="O388" s="12">
        <f>SUMIF(H376:H385,"f",O376:O385)</f>
        <v>0</v>
      </c>
      <c r="P388" s="57" t="s">
        <v>14</v>
      </c>
      <c r="Q388" s="12">
        <f>SUMIF(H376:H385,"f",Q376:Q385)</f>
        <v>0</v>
      </c>
      <c r="R388" s="12">
        <f>SUMIF(H376:H385,"f",R376:R385)</f>
        <v>0</v>
      </c>
      <c r="S388" s="12">
        <f>SUMIF(H376:H385,"f",S376:S385)</f>
        <v>0</v>
      </c>
      <c r="T388" s="57" t="s">
        <v>14</v>
      </c>
      <c r="U388" s="57" t="s">
        <v>14</v>
      </c>
      <c r="V388" s="57" t="s">
        <v>14</v>
      </c>
      <c r="W388" s="57" t="s">
        <v>14</v>
      </c>
      <c r="X388" s="57" t="s">
        <v>14</v>
      </c>
    </row>
    <row r="389" spans="1:24" x14ac:dyDescent="0.3">
      <c r="A389" s="183" t="s">
        <v>31</v>
      </c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</row>
    <row r="390" spans="1:24" x14ac:dyDescent="0.3">
      <c r="A390" s="72"/>
      <c r="B390" s="73">
        <v>4</v>
      </c>
      <c r="C390" s="74"/>
      <c r="D390" s="56">
        <f t="shared" ref="D390:D399" si="542">IF(C390&gt;0,K390/(I390/C390),0)</f>
        <v>0</v>
      </c>
      <c r="E390" s="56">
        <f t="shared" ref="E390:E399" si="543">IF(C390&gt;0,R390/(I390/C390),0)</f>
        <v>0</v>
      </c>
      <c r="F390" s="75">
        <f t="shared" ref="F390:F399" si="544">IF(U390&gt;0,FLOOR((P390+T390)/U390,0.1),0)</f>
        <v>0</v>
      </c>
      <c r="G390" s="76"/>
      <c r="H390" s="76"/>
      <c r="I390" s="77">
        <f>K390+R390</f>
        <v>0</v>
      </c>
      <c r="J390" s="16">
        <f>P390+T390</f>
        <v>0</v>
      </c>
      <c r="K390" s="77">
        <f>L390+Q390</f>
        <v>0</v>
      </c>
      <c r="L390" s="77">
        <f>M390+N390</f>
        <v>0</v>
      </c>
      <c r="M390" s="73"/>
      <c r="N390" s="78">
        <f t="shared" ref="N390:N399" si="545">O390+P390</f>
        <v>0</v>
      </c>
      <c r="O390" s="73"/>
      <c r="P390" s="73"/>
      <c r="Q390" s="73"/>
      <c r="R390" s="68">
        <f t="shared" ref="R390:R399" si="546">(C390*U390)-K390</f>
        <v>0</v>
      </c>
      <c r="S390" s="65"/>
      <c r="T390" s="69">
        <f t="shared" ref="T390:T399" si="547">R390-S390</f>
        <v>0</v>
      </c>
      <c r="U390" s="70"/>
      <c r="V390" s="72"/>
      <c r="W390" s="72"/>
      <c r="X390" s="72"/>
    </row>
    <row r="391" spans="1:24" x14ac:dyDescent="0.3">
      <c r="A391" s="72"/>
      <c r="B391" s="73">
        <v>4</v>
      </c>
      <c r="C391" s="74"/>
      <c r="D391" s="56">
        <f t="shared" ref="D391:D398" si="548">IF(C391&gt;0,K391/(I391/C391),0)</f>
        <v>0</v>
      </c>
      <c r="E391" s="56">
        <f t="shared" ref="E391:E398" si="549">IF(C391&gt;0,R391/(I391/C391),0)</f>
        <v>0</v>
      </c>
      <c r="F391" s="75">
        <f t="shared" ref="F391:F398" si="550">IF(U391&gt;0,FLOOR((P391+T391)/U391,0.1),0)</f>
        <v>0</v>
      </c>
      <c r="G391" s="76"/>
      <c r="H391" s="76"/>
      <c r="I391" s="77">
        <f t="shared" ref="I391:I398" si="551">K391+R391</f>
        <v>0</v>
      </c>
      <c r="J391" s="16">
        <f t="shared" ref="J391:J398" si="552">P391+T391</f>
        <v>0</v>
      </c>
      <c r="K391" s="77">
        <f t="shared" ref="K391:K398" si="553">L391+Q391</f>
        <v>0</v>
      </c>
      <c r="L391" s="77">
        <f t="shared" ref="L391:L398" si="554">M391+N391</f>
        <v>0</v>
      </c>
      <c r="M391" s="73"/>
      <c r="N391" s="78">
        <f t="shared" ref="N391:N398" si="555">O391+P391</f>
        <v>0</v>
      </c>
      <c r="O391" s="73"/>
      <c r="P391" s="73"/>
      <c r="Q391" s="73"/>
      <c r="R391" s="68">
        <f t="shared" ref="R391:R398" si="556">(C391*U391)-K391</f>
        <v>0</v>
      </c>
      <c r="S391" s="65"/>
      <c r="T391" s="69">
        <f t="shared" ref="T391:T398" si="557">R391-S391</f>
        <v>0</v>
      </c>
      <c r="U391" s="70"/>
      <c r="V391" s="72"/>
      <c r="W391" s="72"/>
      <c r="X391" s="72"/>
    </row>
    <row r="392" spans="1:24" x14ac:dyDescent="0.3">
      <c r="A392" s="72"/>
      <c r="B392" s="73">
        <v>4</v>
      </c>
      <c r="C392" s="74"/>
      <c r="D392" s="56">
        <f t="shared" si="548"/>
        <v>0</v>
      </c>
      <c r="E392" s="56">
        <f t="shared" si="549"/>
        <v>0</v>
      </c>
      <c r="F392" s="75">
        <f t="shared" si="550"/>
        <v>0</v>
      </c>
      <c r="G392" s="76"/>
      <c r="H392" s="76"/>
      <c r="I392" s="77">
        <f t="shared" si="551"/>
        <v>0</v>
      </c>
      <c r="J392" s="16">
        <f t="shared" si="552"/>
        <v>0</v>
      </c>
      <c r="K392" s="77">
        <f t="shared" si="553"/>
        <v>0</v>
      </c>
      <c r="L392" s="77">
        <f t="shared" si="554"/>
        <v>0</v>
      </c>
      <c r="M392" s="73"/>
      <c r="N392" s="78">
        <f t="shared" si="555"/>
        <v>0</v>
      </c>
      <c r="O392" s="73"/>
      <c r="P392" s="73"/>
      <c r="Q392" s="73"/>
      <c r="R392" s="68">
        <f t="shared" si="556"/>
        <v>0</v>
      </c>
      <c r="S392" s="65"/>
      <c r="T392" s="69">
        <f t="shared" si="557"/>
        <v>0</v>
      </c>
      <c r="U392" s="70"/>
      <c r="V392" s="72"/>
      <c r="W392" s="72"/>
      <c r="X392" s="72"/>
    </row>
    <row r="393" spans="1:24" x14ac:dyDescent="0.3">
      <c r="A393" s="72"/>
      <c r="B393" s="73">
        <v>4</v>
      </c>
      <c r="C393" s="74"/>
      <c r="D393" s="56">
        <f t="shared" si="548"/>
        <v>0</v>
      </c>
      <c r="E393" s="56">
        <f t="shared" si="549"/>
        <v>0</v>
      </c>
      <c r="F393" s="75">
        <f t="shared" si="550"/>
        <v>0</v>
      </c>
      <c r="G393" s="76"/>
      <c r="H393" s="76"/>
      <c r="I393" s="77">
        <f t="shared" si="551"/>
        <v>0</v>
      </c>
      <c r="J393" s="16">
        <f t="shared" si="552"/>
        <v>0</v>
      </c>
      <c r="K393" s="77">
        <f t="shared" si="553"/>
        <v>0</v>
      </c>
      <c r="L393" s="77">
        <f t="shared" si="554"/>
        <v>0</v>
      </c>
      <c r="M393" s="73"/>
      <c r="N393" s="78">
        <f t="shared" si="555"/>
        <v>0</v>
      </c>
      <c r="O393" s="73"/>
      <c r="P393" s="73"/>
      <c r="Q393" s="73"/>
      <c r="R393" s="68">
        <f t="shared" si="556"/>
        <v>0</v>
      </c>
      <c r="S393" s="65"/>
      <c r="T393" s="69">
        <f t="shared" si="557"/>
        <v>0</v>
      </c>
      <c r="U393" s="70"/>
      <c r="V393" s="72"/>
      <c r="W393" s="72"/>
      <c r="X393" s="72"/>
    </row>
    <row r="394" spans="1:24" x14ac:dyDescent="0.3">
      <c r="A394" s="72"/>
      <c r="B394" s="73">
        <v>4</v>
      </c>
      <c r="C394" s="74"/>
      <c r="D394" s="56">
        <f t="shared" si="548"/>
        <v>0</v>
      </c>
      <c r="E394" s="56">
        <f t="shared" si="549"/>
        <v>0</v>
      </c>
      <c r="F394" s="75">
        <f t="shared" si="550"/>
        <v>0</v>
      </c>
      <c r="G394" s="76"/>
      <c r="H394" s="76"/>
      <c r="I394" s="77">
        <f t="shared" si="551"/>
        <v>0</v>
      </c>
      <c r="J394" s="16">
        <f t="shared" si="552"/>
        <v>0</v>
      </c>
      <c r="K394" s="77">
        <f t="shared" si="553"/>
        <v>0</v>
      </c>
      <c r="L394" s="77">
        <f t="shared" si="554"/>
        <v>0</v>
      </c>
      <c r="M394" s="73"/>
      <c r="N394" s="78">
        <f t="shared" si="555"/>
        <v>0</v>
      </c>
      <c r="O394" s="73"/>
      <c r="P394" s="73"/>
      <c r="Q394" s="73"/>
      <c r="R394" s="68">
        <f t="shared" si="556"/>
        <v>0</v>
      </c>
      <c r="S394" s="65"/>
      <c r="T394" s="69">
        <f t="shared" si="557"/>
        <v>0</v>
      </c>
      <c r="U394" s="70"/>
      <c r="V394" s="72"/>
      <c r="W394" s="72"/>
      <c r="X394" s="72"/>
    </row>
    <row r="395" spans="1:24" x14ac:dyDescent="0.3">
      <c r="A395" s="72"/>
      <c r="B395" s="73">
        <v>4</v>
      </c>
      <c r="C395" s="74"/>
      <c r="D395" s="56">
        <f t="shared" si="548"/>
        <v>0</v>
      </c>
      <c r="E395" s="56">
        <f t="shared" si="549"/>
        <v>0</v>
      </c>
      <c r="F395" s="75">
        <f t="shared" si="550"/>
        <v>0</v>
      </c>
      <c r="G395" s="76"/>
      <c r="H395" s="76"/>
      <c r="I395" s="77">
        <f t="shared" si="551"/>
        <v>0</v>
      </c>
      <c r="J395" s="16">
        <f t="shared" si="552"/>
        <v>0</v>
      </c>
      <c r="K395" s="77">
        <f t="shared" si="553"/>
        <v>0</v>
      </c>
      <c r="L395" s="77">
        <f t="shared" si="554"/>
        <v>0</v>
      </c>
      <c r="M395" s="73"/>
      <c r="N395" s="78">
        <f t="shared" si="555"/>
        <v>0</v>
      </c>
      <c r="O395" s="73"/>
      <c r="P395" s="73"/>
      <c r="Q395" s="73"/>
      <c r="R395" s="68">
        <f t="shared" si="556"/>
        <v>0</v>
      </c>
      <c r="S395" s="65"/>
      <c r="T395" s="69">
        <f t="shared" si="557"/>
        <v>0</v>
      </c>
      <c r="U395" s="70"/>
      <c r="V395" s="72"/>
      <c r="W395" s="72"/>
      <c r="X395" s="72"/>
    </row>
    <row r="396" spans="1:24" x14ac:dyDescent="0.3">
      <c r="A396" s="72"/>
      <c r="B396" s="73">
        <v>4</v>
      </c>
      <c r="C396" s="74"/>
      <c r="D396" s="56">
        <f t="shared" si="548"/>
        <v>0</v>
      </c>
      <c r="E396" s="56">
        <f t="shared" si="549"/>
        <v>0</v>
      </c>
      <c r="F396" s="75">
        <f t="shared" si="550"/>
        <v>0</v>
      </c>
      <c r="G396" s="76"/>
      <c r="H396" s="76"/>
      <c r="I396" s="77">
        <f t="shared" si="551"/>
        <v>0</v>
      </c>
      <c r="J396" s="16">
        <f t="shared" si="552"/>
        <v>0</v>
      </c>
      <c r="K396" s="77">
        <f t="shared" si="553"/>
        <v>0</v>
      </c>
      <c r="L396" s="77">
        <f t="shared" si="554"/>
        <v>0</v>
      </c>
      <c r="M396" s="73"/>
      <c r="N396" s="78">
        <f t="shared" si="555"/>
        <v>0</v>
      </c>
      <c r="O396" s="73"/>
      <c r="P396" s="73"/>
      <c r="Q396" s="73"/>
      <c r="R396" s="68">
        <f t="shared" si="556"/>
        <v>0</v>
      </c>
      <c r="S396" s="65"/>
      <c r="T396" s="69">
        <f t="shared" si="557"/>
        <v>0</v>
      </c>
      <c r="U396" s="70"/>
      <c r="V396" s="72"/>
      <c r="W396" s="72"/>
      <c r="X396" s="72"/>
    </row>
    <row r="397" spans="1:24" x14ac:dyDescent="0.3">
      <c r="A397" s="72"/>
      <c r="B397" s="73">
        <v>4</v>
      </c>
      <c r="C397" s="74"/>
      <c r="D397" s="56">
        <f t="shared" si="548"/>
        <v>0</v>
      </c>
      <c r="E397" s="56">
        <f t="shared" si="549"/>
        <v>0</v>
      </c>
      <c r="F397" s="75">
        <f t="shared" si="550"/>
        <v>0</v>
      </c>
      <c r="G397" s="76"/>
      <c r="H397" s="76"/>
      <c r="I397" s="77">
        <f t="shared" si="551"/>
        <v>0</v>
      </c>
      <c r="J397" s="16">
        <f t="shared" si="552"/>
        <v>0</v>
      </c>
      <c r="K397" s="77">
        <f t="shared" si="553"/>
        <v>0</v>
      </c>
      <c r="L397" s="77">
        <f t="shared" si="554"/>
        <v>0</v>
      </c>
      <c r="M397" s="73"/>
      <c r="N397" s="78">
        <f t="shared" si="555"/>
        <v>0</v>
      </c>
      <c r="O397" s="73"/>
      <c r="P397" s="73"/>
      <c r="Q397" s="73"/>
      <c r="R397" s="68">
        <f t="shared" si="556"/>
        <v>0</v>
      </c>
      <c r="S397" s="65"/>
      <c r="T397" s="69">
        <f t="shared" si="557"/>
        <v>0</v>
      </c>
      <c r="U397" s="70"/>
      <c r="V397" s="72"/>
      <c r="W397" s="72"/>
      <c r="X397" s="72"/>
    </row>
    <row r="398" spans="1:24" x14ac:dyDescent="0.3">
      <c r="A398" s="72"/>
      <c r="B398" s="73">
        <v>4</v>
      </c>
      <c r="C398" s="74"/>
      <c r="D398" s="56">
        <f t="shared" si="548"/>
        <v>0</v>
      </c>
      <c r="E398" s="56">
        <f t="shared" si="549"/>
        <v>0</v>
      </c>
      <c r="F398" s="75">
        <f t="shared" si="550"/>
        <v>0</v>
      </c>
      <c r="G398" s="76"/>
      <c r="H398" s="76"/>
      <c r="I398" s="77">
        <f t="shared" si="551"/>
        <v>0</v>
      </c>
      <c r="J398" s="16">
        <f t="shared" si="552"/>
        <v>0</v>
      </c>
      <c r="K398" s="77">
        <f t="shared" si="553"/>
        <v>0</v>
      </c>
      <c r="L398" s="77">
        <f t="shared" si="554"/>
        <v>0</v>
      </c>
      <c r="M398" s="73"/>
      <c r="N398" s="78">
        <f t="shared" si="555"/>
        <v>0</v>
      </c>
      <c r="O398" s="73"/>
      <c r="P398" s="73"/>
      <c r="Q398" s="73"/>
      <c r="R398" s="68">
        <f t="shared" si="556"/>
        <v>0</v>
      </c>
      <c r="S398" s="65"/>
      <c r="T398" s="69">
        <f t="shared" si="557"/>
        <v>0</v>
      </c>
      <c r="U398" s="70"/>
      <c r="V398" s="72"/>
      <c r="W398" s="72"/>
      <c r="X398" s="72"/>
    </row>
    <row r="399" spans="1:24" x14ac:dyDescent="0.3">
      <c r="A399" s="72"/>
      <c r="B399" s="73">
        <v>4</v>
      </c>
      <c r="C399" s="74"/>
      <c r="D399" s="56">
        <f t="shared" si="542"/>
        <v>0</v>
      </c>
      <c r="E399" s="56">
        <f t="shared" si="543"/>
        <v>0</v>
      </c>
      <c r="F399" s="75">
        <f t="shared" si="544"/>
        <v>0</v>
      </c>
      <c r="G399" s="76"/>
      <c r="H399" s="76"/>
      <c r="I399" s="77">
        <f t="shared" ref="I399" si="558">K399+R399</f>
        <v>0</v>
      </c>
      <c r="J399" s="16">
        <f t="shared" ref="J399" si="559">P399+T399</f>
        <v>0</v>
      </c>
      <c r="K399" s="77">
        <f t="shared" ref="K399" si="560">L399+Q399</f>
        <v>0</v>
      </c>
      <c r="L399" s="77">
        <f t="shared" ref="L399" si="561">M399+N399</f>
        <v>0</v>
      </c>
      <c r="M399" s="73"/>
      <c r="N399" s="78">
        <f t="shared" si="545"/>
        <v>0</v>
      </c>
      <c r="O399" s="73"/>
      <c r="P399" s="73"/>
      <c r="Q399" s="73"/>
      <c r="R399" s="68">
        <f t="shared" si="546"/>
        <v>0</v>
      </c>
      <c r="S399" s="65"/>
      <c r="T399" s="69">
        <f t="shared" si="547"/>
        <v>0</v>
      </c>
      <c r="U399" s="70"/>
      <c r="V399" s="72"/>
      <c r="W399" s="72"/>
      <c r="X399" s="72"/>
    </row>
    <row r="400" spans="1:24" x14ac:dyDescent="0.3">
      <c r="A400" s="79" t="s">
        <v>149</v>
      </c>
      <c r="B400" s="57">
        <v>4</v>
      </c>
      <c r="C400" s="12">
        <f>SUM(C390:C399)</f>
        <v>0</v>
      </c>
      <c r="D400" s="12">
        <f>SUM(D390:D399)</f>
        <v>0</v>
      </c>
      <c r="E400" s="12">
        <f>SUM(E390:E399)</f>
        <v>0</v>
      </c>
      <c r="F400" s="56" t="s">
        <v>14</v>
      </c>
      <c r="G400" s="57" t="s">
        <v>14</v>
      </c>
      <c r="H400" s="57" t="s">
        <v>14</v>
      </c>
      <c r="I400" s="12">
        <f>SUM(I390:I399)</f>
        <v>0</v>
      </c>
      <c r="J400" s="56" t="s">
        <v>14</v>
      </c>
      <c r="K400" s="12">
        <f>SUM(K390:K399)</f>
        <v>0</v>
      </c>
      <c r="L400" s="12">
        <f>SUM(L390:L399)</f>
        <v>0</v>
      </c>
      <c r="M400" s="12">
        <f>SUM(M390:M399)</f>
        <v>0</v>
      </c>
      <c r="N400" s="12">
        <f>SUM(N390:N399)</f>
        <v>0</v>
      </c>
      <c r="O400" s="12">
        <f>SUM(O390:O399)</f>
        <v>0</v>
      </c>
      <c r="P400" s="56" t="s">
        <v>14</v>
      </c>
      <c r="Q400" s="12">
        <f>SUM(Q390:Q399)</f>
        <v>0</v>
      </c>
      <c r="R400" s="12">
        <f>SUM(R390:R399)</f>
        <v>0</v>
      </c>
      <c r="S400" s="12">
        <f>SUM(S390:S399)</f>
        <v>0</v>
      </c>
      <c r="T400" s="56" t="s">
        <v>14</v>
      </c>
      <c r="U400" s="57" t="s">
        <v>14</v>
      </c>
      <c r="V400" s="57" t="s">
        <v>14</v>
      </c>
      <c r="W400" s="57" t="s">
        <v>14</v>
      </c>
      <c r="X400" s="57" t="s">
        <v>14</v>
      </c>
    </row>
    <row r="401" spans="1:24" x14ac:dyDescent="0.3">
      <c r="A401" s="79" t="s">
        <v>150</v>
      </c>
      <c r="B401" s="57">
        <v>4</v>
      </c>
      <c r="C401" s="56" t="s">
        <v>14</v>
      </c>
      <c r="D401" s="56" t="s">
        <v>14</v>
      </c>
      <c r="E401" s="56" t="s">
        <v>14</v>
      </c>
      <c r="F401" s="12">
        <f>SUM(F390:F399)</f>
        <v>0</v>
      </c>
      <c r="G401" s="57" t="s">
        <v>14</v>
      </c>
      <c r="H401" s="57" t="s">
        <v>14</v>
      </c>
      <c r="I401" s="57" t="s">
        <v>14</v>
      </c>
      <c r="J401" s="12">
        <f>SUM(J390:J399)</f>
        <v>0</v>
      </c>
      <c r="K401" s="57" t="s">
        <v>14</v>
      </c>
      <c r="L401" s="57" t="s">
        <v>14</v>
      </c>
      <c r="M401" s="57" t="s">
        <v>14</v>
      </c>
      <c r="N401" s="57" t="s">
        <v>14</v>
      </c>
      <c r="O401" s="57" t="s">
        <v>14</v>
      </c>
      <c r="P401" s="12">
        <f>SUM(P390:P399)</f>
        <v>0</v>
      </c>
      <c r="Q401" s="57" t="s">
        <v>14</v>
      </c>
      <c r="R401" s="57" t="s">
        <v>14</v>
      </c>
      <c r="S401" s="57" t="s">
        <v>14</v>
      </c>
      <c r="T401" s="12">
        <f>SUM(T390:T399)</f>
        <v>0</v>
      </c>
      <c r="U401" s="16" t="s">
        <v>14</v>
      </c>
      <c r="V401" s="57" t="s">
        <v>14</v>
      </c>
      <c r="W401" s="57" t="s">
        <v>14</v>
      </c>
      <c r="X401" s="57" t="s">
        <v>14</v>
      </c>
    </row>
    <row r="402" spans="1:24" x14ac:dyDescent="0.3">
      <c r="A402" s="79" t="s">
        <v>151</v>
      </c>
      <c r="B402" s="57">
        <v>4</v>
      </c>
      <c r="C402" s="12">
        <f>SUMIF(H390:H399,"f",C390:C399)</f>
        <v>0</v>
      </c>
      <c r="D402" s="12">
        <f>SUMIF(H390:H399,"f",D390:D399)</f>
        <v>0</v>
      </c>
      <c r="E402" s="12">
        <f>SUMIF(H390:H399,"f",E390:E399)</f>
        <v>0</v>
      </c>
      <c r="F402" s="56" t="s">
        <v>14</v>
      </c>
      <c r="G402" s="57" t="s">
        <v>14</v>
      </c>
      <c r="H402" s="57" t="s">
        <v>14</v>
      </c>
      <c r="I402" s="12">
        <f>SUMIF(H390:H399,"f",I390:I399)</f>
        <v>0</v>
      </c>
      <c r="J402" s="57" t="s">
        <v>14</v>
      </c>
      <c r="K402" s="12">
        <f>SUMIF(H390:H399,"f",K390:K399)</f>
        <v>0</v>
      </c>
      <c r="L402" s="12">
        <f>SUMIF(H390:H399,"f",L390:L399)</f>
        <v>0</v>
      </c>
      <c r="M402" s="12">
        <f>SUMIF(H390:H399,"f",M390:M399)</f>
        <v>0</v>
      </c>
      <c r="N402" s="12">
        <f>SUMIF(H390:H399,"f",N390:N399)</f>
        <v>0</v>
      </c>
      <c r="O402" s="12">
        <f>SUMIF(H390:H399,"f",O390:O399)</f>
        <v>0</v>
      </c>
      <c r="P402" s="57" t="s">
        <v>14</v>
      </c>
      <c r="Q402" s="12">
        <f>SUMIF(H390:H399,"f",Q390:Q399)</f>
        <v>0</v>
      </c>
      <c r="R402" s="12">
        <f>SUMIF(H390:H399,"f",R390:R399)</f>
        <v>0</v>
      </c>
      <c r="S402" s="12">
        <f>SUMIF(H390:H399,"f",S390:S399)</f>
        <v>0</v>
      </c>
      <c r="T402" s="57" t="s">
        <v>14</v>
      </c>
      <c r="U402" s="57" t="s">
        <v>14</v>
      </c>
      <c r="V402" s="57" t="s">
        <v>14</v>
      </c>
      <c r="W402" s="57" t="s">
        <v>14</v>
      </c>
      <c r="X402" s="57" t="s">
        <v>14</v>
      </c>
    </row>
    <row r="403" spans="1:24" x14ac:dyDescent="0.3">
      <c r="A403" s="183" t="s">
        <v>32</v>
      </c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</row>
    <row r="404" spans="1:24" x14ac:dyDescent="0.3">
      <c r="A404" s="72"/>
      <c r="B404" s="73">
        <v>4</v>
      </c>
      <c r="C404" s="74"/>
      <c r="D404" s="56">
        <f t="shared" ref="D404:D413" si="562">IF(C404&gt;0,K404/(I404/C404),0)</f>
        <v>0</v>
      </c>
      <c r="E404" s="56">
        <f t="shared" ref="E404:E413" si="563">IF(C404&gt;0,R404/(I404/C404),0)</f>
        <v>0</v>
      </c>
      <c r="F404" s="75">
        <f t="shared" ref="F404:F413" si="564">IF(U404&gt;0,FLOOR((P404+T404)/U404,0.1),0)</f>
        <v>0</v>
      </c>
      <c r="G404" s="76"/>
      <c r="H404" s="76"/>
      <c r="I404" s="77">
        <f>K404+R404</f>
        <v>0</v>
      </c>
      <c r="J404" s="16">
        <f>P404+T404</f>
        <v>0</v>
      </c>
      <c r="K404" s="77">
        <f>L404+Q404</f>
        <v>0</v>
      </c>
      <c r="L404" s="77">
        <f>M404+N404</f>
        <v>0</v>
      </c>
      <c r="M404" s="73"/>
      <c r="N404" s="78">
        <f t="shared" ref="N404:N413" si="565">O404+P404</f>
        <v>0</v>
      </c>
      <c r="O404" s="73"/>
      <c r="P404" s="73"/>
      <c r="Q404" s="73"/>
      <c r="R404" s="68">
        <f t="shared" ref="R404:R413" si="566">(C404*U404)-K404</f>
        <v>0</v>
      </c>
      <c r="S404" s="65"/>
      <c r="T404" s="69">
        <f t="shared" ref="T404:T413" si="567">R404-S404</f>
        <v>0</v>
      </c>
      <c r="U404" s="72"/>
      <c r="V404" s="72"/>
      <c r="W404" s="72"/>
      <c r="X404" s="72"/>
    </row>
    <row r="405" spans="1:24" x14ac:dyDescent="0.3">
      <c r="A405" s="72"/>
      <c r="B405" s="73">
        <v>4</v>
      </c>
      <c r="C405" s="74"/>
      <c r="D405" s="56">
        <f t="shared" ref="D405:D412" si="568">IF(C405&gt;0,K405/(I405/C405),0)</f>
        <v>0</v>
      </c>
      <c r="E405" s="56">
        <f t="shared" ref="E405:E412" si="569">IF(C405&gt;0,R405/(I405/C405),0)</f>
        <v>0</v>
      </c>
      <c r="F405" s="75">
        <f t="shared" ref="F405:F412" si="570">IF(U405&gt;0,FLOOR((P405+T405)/U405,0.1),0)</f>
        <v>0</v>
      </c>
      <c r="G405" s="76"/>
      <c r="H405" s="76"/>
      <c r="I405" s="77">
        <f t="shared" ref="I405:I412" si="571">K405+R405</f>
        <v>0</v>
      </c>
      <c r="J405" s="16">
        <f t="shared" ref="J405:J412" si="572">P405+T405</f>
        <v>0</v>
      </c>
      <c r="K405" s="77">
        <f t="shared" ref="K405:K412" si="573">L405+Q405</f>
        <v>0</v>
      </c>
      <c r="L405" s="77">
        <f t="shared" ref="L405:L412" si="574">M405+N405</f>
        <v>0</v>
      </c>
      <c r="M405" s="73"/>
      <c r="N405" s="78">
        <f t="shared" ref="N405:N412" si="575">O405+P405</f>
        <v>0</v>
      </c>
      <c r="O405" s="73"/>
      <c r="P405" s="73"/>
      <c r="Q405" s="73"/>
      <c r="R405" s="68">
        <f t="shared" ref="R405:R412" si="576">(C405*U405)-K405</f>
        <v>0</v>
      </c>
      <c r="S405" s="65"/>
      <c r="T405" s="69">
        <f t="shared" ref="T405:T412" si="577">R405-S405</f>
        <v>0</v>
      </c>
      <c r="U405" s="72"/>
      <c r="V405" s="72"/>
      <c r="W405" s="72"/>
      <c r="X405" s="72"/>
    </row>
    <row r="406" spans="1:24" x14ac:dyDescent="0.3">
      <c r="A406" s="72"/>
      <c r="B406" s="73">
        <v>4</v>
      </c>
      <c r="C406" s="74"/>
      <c r="D406" s="56">
        <f t="shared" si="568"/>
        <v>0</v>
      </c>
      <c r="E406" s="56">
        <f t="shared" si="569"/>
        <v>0</v>
      </c>
      <c r="F406" s="75">
        <f t="shared" si="570"/>
        <v>0</v>
      </c>
      <c r="G406" s="76"/>
      <c r="H406" s="76"/>
      <c r="I406" s="77">
        <f t="shared" si="571"/>
        <v>0</v>
      </c>
      <c r="J406" s="16">
        <f t="shared" si="572"/>
        <v>0</v>
      </c>
      <c r="K406" s="77">
        <f t="shared" si="573"/>
        <v>0</v>
      </c>
      <c r="L406" s="77">
        <f t="shared" si="574"/>
        <v>0</v>
      </c>
      <c r="M406" s="73"/>
      <c r="N406" s="78">
        <f t="shared" si="575"/>
        <v>0</v>
      </c>
      <c r="O406" s="73"/>
      <c r="P406" s="73"/>
      <c r="Q406" s="73"/>
      <c r="R406" s="68">
        <f t="shared" si="576"/>
        <v>0</v>
      </c>
      <c r="S406" s="65"/>
      <c r="T406" s="69">
        <f t="shared" si="577"/>
        <v>0</v>
      </c>
      <c r="U406" s="72"/>
      <c r="V406" s="72"/>
      <c r="W406" s="72"/>
      <c r="X406" s="72"/>
    </row>
    <row r="407" spans="1:24" x14ac:dyDescent="0.3">
      <c r="A407" s="72"/>
      <c r="B407" s="73">
        <v>4</v>
      </c>
      <c r="C407" s="74"/>
      <c r="D407" s="56">
        <f t="shared" si="568"/>
        <v>0</v>
      </c>
      <c r="E407" s="56">
        <f t="shared" si="569"/>
        <v>0</v>
      </c>
      <c r="F407" s="75">
        <f t="shared" si="570"/>
        <v>0</v>
      </c>
      <c r="G407" s="76"/>
      <c r="H407" s="76"/>
      <c r="I407" s="77">
        <f t="shared" si="571"/>
        <v>0</v>
      </c>
      <c r="J407" s="16">
        <f t="shared" si="572"/>
        <v>0</v>
      </c>
      <c r="K407" s="77">
        <f t="shared" si="573"/>
        <v>0</v>
      </c>
      <c r="L407" s="77">
        <f t="shared" si="574"/>
        <v>0</v>
      </c>
      <c r="M407" s="73"/>
      <c r="N407" s="78">
        <f t="shared" si="575"/>
        <v>0</v>
      </c>
      <c r="O407" s="73"/>
      <c r="P407" s="73"/>
      <c r="Q407" s="73"/>
      <c r="R407" s="68">
        <f t="shared" si="576"/>
        <v>0</v>
      </c>
      <c r="S407" s="65"/>
      <c r="T407" s="69">
        <f t="shared" si="577"/>
        <v>0</v>
      </c>
      <c r="U407" s="72"/>
      <c r="V407" s="72"/>
      <c r="W407" s="72"/>
      <c r="X407" s="72"/>
    </row>
    <row r="408" spans="1:24" x14ac:dyDescent="0.3">
      <c r="A408" s="72"/>
      <c r="B408" s="73">
        <v>4</v>
      </c>
      <c r="C408" s="74"/>
      <c r="D408" s="56">
        <f t="shared" si="568"/>
        <v>0</v>
      </c>
      <c r="E408" s="56">
        <f t="shared" si="569"/>
        <v>0</v>
      </c>
      <c r="F408" s="75">
        <f t="shared" si="570"/>
        <v>0</v>
      </c>
      <c r="G408" s="76"/>
      <c r="H408" s="76"/>
      <c r="I408" s="77">
        <f t="shared" si="571"/>
        <v>0</v>
      </c>
      <c r="J408" s="16">
        <f t="shared" si="572"/>
        <v>0</v>
      </c>
      <c r="K408" s="77">
        <f t="shared" si="573"/>
        <v>0</v>
      </c>
      <c r="L408" s="77">
        <f t="shared" si="574"/>
        <v>0</v>
      </c>
      <c r="M408" s="73"/>
      <c r="N408" s="78">
        <f t="shared" si="575"/>
        <v>0</v>
      </c>
      <c r="O408" s="73"/>
      <c r="P408" s="73"/>
      <c r="Q408" s="73"/>
      <c r="R408" s="68">
        <f t="shared" si="576"/>
        <v>0</v>
      </c>
      <c r="S408" s="65"/>
      <c r="T408" s="69">
        <f t="shared" si="577"/>
        <v>0</v>
      </c>
      <c r="U408" s="72"/>
      <c r="V408" s="72"/>
      <c r="W408" s="72"/>
      <c r="X408" s="72"/>
    </row>
    <row r="409" spans="1:24" x14ac:dyDescent="0.3">
      <c r="A409" s="72"/>
      <c r="B409" s="73">
        <v>4</v>
      </c>
      <c r="C409" s="74"/>
      <c r="D409" s="56">
        <f t="shared" si="568"/>
        <v>0</v>
      </c>
      <c r="E409" s="56">
        <f t="shared" si="569"/>
        <v>0</v>
      </c>
      <c r="F409" s="75">
        <f t="shared" si="570"/>
        <v>0</v>
      </c>
      <c r="G409" s="76"/>
      <c r="H409" s="76"/>
      <c r="I409" s="77">
        <f t="shared" si="571"/>
        <v>0</v>
      </c>
      <c r="J409" s="16">
        <f t="shared" si="572"/>
        <v>0</v>
      </c>
      <c r="K409" s="77">
        <f t="shared" si="573"/>
        <v>0</v>
      </c>
      <c r="L409" s="77">
        <f t="shared" si="574"/>
        <v>0</v>
      </c>
      <c r="M409" s="73"/>
      <c r="N409" s="78">
        <f t="shared" si="575"/>
        <v>0</v>
      </c>
      <c r="O409" s="73"/>
      <c r="P409" s="73"/>
      <c r="Q409" s="73"/>
      <c r="R409" s="68">
        <f t="shared" si="576"/>
        <v>0</v>
      </c>
      <c r="S409" s="65"/>
      <c r="T409" s="69">
        <f t="shared" si="577"/>
        <v>0</v>
      </c>
      <c r="U409" s="72"/>
      <c r="V409" s="72"/>
      <c r="W409" s="72"/>
      <c r="X409" s="72"/>
    </row>
    <row r="410" spans="1:24" x14ac:dyDescent="0.3">
      <c r="A410" s="72"/>
      <c r="B410" s="73">
        <v>4</v>
      </c>
      <c r="C410" s="74"/>
      <c r="D410" s="56">
        <f t="shared" si="568"/>
        <v>0</v>
      </c>
      <c r="E410" s="56">
        <f t="shared" si="569"/>
        <v>0</v>
      </c>
      <c r="F410" s="75">
        <f t="shared" si="570"/>
        <v>0</v>
      </c>
      <c r="G410" s="76"/>
      <c r="H410" s="76"/>
      <c r="I410" s="77">
        <f t="shared" si="571"/>
        <v>0</v>
      </c>
      <c r="J410" s="16">
        <f t="shared" si="572"/>
        <v>0</v>
      </c>
      <c r="K410" s="77">
        <f t="shared" si="573"/>
        <v>0</v>
      </c>
      <c r="L410" s="77">
        <f t="shared" si="574"/>
        <v>0</v>
      </c>
      <c r="M410" s="73"/>
      <c r="N410" s="78">
        <f t="shared" si="575"/>
        <v>0</v>
      </c>
      <c r="O410" s="73"/>
      <c r="P410" s="73"/>
      <c r="Q410" s="73"/>
      <c r="R410" s="68">
        <f t="shared" si="576"/>
        <v>0</v>
      </c>
      <c r="S410" s="65"/>
      <c r="T410" s="69">
        <f t="shared" si="577"/>
        <v>0</v>
      </c>
      <c r="U410" s="72"/>
      <c r="V410" s="72"/>
      <c r="W410" s="72"/>
      <c r="X410" s="72"/>
    </row>
    <row r="411" spans="1:24" x14ac:dyDescent="0.3">
      <c r="A411" s="72"/>
      <c r="B411" s="73">
        <v>4</v>
      </c>
      <c r="C411" s="74"/>
      <c r="D411" s="56">
        <f t="shared" si="568"/>
        <v>0</v>
      </c>
      <c r="E411" s="56">
        <f t="shared" si="569"/>
        <v>0</v>
      </c>
      <c r="F411" s="75">
        <f t="shared" si="570"/>
        <v>0</v>
      </c>
      <c r="G411" s="76"/>
      <c r="H411" s="76"/>
      <c r="I411" s="77">
        <f t="shared" si="571"/>
        <v>0</v>
      </c>
      <c r="J411" s="16">
        <f t="shared" si="572"/>
        <v>0</v>
      </c>
      <c r="K411" s="77">
        <f t="shared" si="573"/>
        <v>0</v>
      </c>
      <c r="L411" s="77">
        <f t="shared" si="574"/>
        <v>0</v>
      </c>
      <c r="M411" s="73"/>
      <c r="N411" s="78">
        <f t="shared" si="575"/>
        <v>0</v>
      </c>
      <c r="O411" s="73"/>
      <c r="P411" s="73"/>
      <c r="Q411" s="73"/>
      <c r="R411" s="68">
        <f t="shared" si="576"/>
        <v>0</v>
      </c>
      <c r="S411" s="65"/>
      <c r="T411" s="69">
        <f t="shared" si="577"/>
        <v>0</v>
      </c>
      <c r="U411" s="72"/>
      <c r="V411" s="72"/>
      <c r="W411" s="72"/>
      <c r="X411" s="72"/>
    </row>
    <row r="412" spans="1:24" x14ac:dyDescent="0.3">
      <c r="A412" s="72"/>
      <c r="B412" s="73">
        <v>4</v>
      </c>
      <c r="C412" s="74"/>
      <c r="D412" s="56">
        <f t="shared" si="568"/>
        <v>0</v>
      </c>
      <c r="E412" s="56">
        <f t="shared" si="569"/>
        <v>0</v>
      </c>
      <c r="F412" s="75">
        <f t="shared" si="570"/>
        <v>0</v>
      </c>
      <c r="G412" s="76"/>
      <c r="H412" s="76"/>
      <c r="I412" s="77">
        <f t="shared" si="571"/>
        <v>0</v>
      </c>
      <c r="J412" s="16">
        <f t="shared" si="572"/>
        <v>0</v>
      </c>
      <c r="K412" s="77">
        <f t="shared" si="573"/>
        <v>0</v>
      </c>
      <c r="L412" s="77">
        <f t="shared" si="574"/>
        <v>0</v>
      </c>
      <c r="M412" s="73"/>
      <c r="N412" s="78">
        <f t="shared" si="575"/>
        <v>0</v>
      </c>
      <c r="O412" s="73"/>
      <c r="P412" s="73"/>
      <c r="Q412" s="73"/>
      <c r="R412" s="68">
        <f t="shared" si="576"/>
        <v>0</v>
      </c>
      <c r="S412" s="65"/>
      <c r="T412" s="69">
        <f t="shared" si="577"/>
        <v>0</v>
      </c>
      <c r="U412" s="72"/>
      <c r="V412" s="72"/>
      <c r="W412" s="72"/>
      <c r="X412" s="72"/>
    </row>
    <row r="413" spans="1:24" x14ac:dyDescent="0.3">
      <c r="A413" s="72"/>
      <c r="B413" s="73">
        <v>4</v>
      </c>
      <c r="C413" s="74"/>
      <c r="D413" s="56">
        <f t="shared" si="562"/>
        <v>0</v>
      </c>
      <c r="E413" s="56">
        <f t="shared" si="563"/>
        <v>0</v>
      </c>
      <c r="F413" s="75">
        <f t="shared" si="564"/>
        <v>0</v>
      </c>
      <c r="G413" s="76"/>
      <c r="H413" s="76"/>
      <c r="I413" s="77">
        <f t="shared" ref="I413" si="578">K413+R413</f>
        <v>0</v>
      </c>
      <c r="J413" s="16">
        <f t="shared" ref="J413" si="579">P413+T413</f>
        <v>0</v>
      </c>
      <c r="K413" s="77">
        <f t="shared" ref="K413" si="580">L413+Q413</f>
        <v>0</v>
      </c>
      <c r="L413" s="77">
        <f t="shared" ref="L413" si="581">M413+N413</f>
        <v>0</v>
      </c>
      <c r="M413" s="73"/>
      <c r="N413" s="78">
        <f t="shared" si="565"/>
        <v>0</v>
      </c>
      <c r="O413" s="73"/>
      <c r="P413" s="73"/>
      <c r="Q413" s="73"/>
      <c r="R413" s="68">
        <f t="shared" si="566"/>
        <v>0</v>
      </c>
      <c r="S413" s="65"/>
      <c r="T413" s="69">
        <f t="shared" si="567"/>
        <v>0</v>
      </c>
      <c r="U413" s="72"/>
      <c r="V413" s="72"/>
      <c r="W413" s="72"/>
      <c r="X413" s="72"/>
    </row>
    <row r="414" spans="1:24" x14ac:dyDescent="0.3">
      <c r="A414" s="79" t="s">
        <v>149</v>
      </c>
      <c r="B414" s="57">
        <v>4</v>
      </c>
      <c r="C414" s="12">
        <f>SUM(C404:C413)</f>
        <v>0</v>
      </c>
      <c r="D414" s="12">
        <f>SUM(D404:D413)</f>
        <v>0</v>
      </c>
      <c r="E414" s="12">
        <f>SUM(E404:E413)</f>
        <v>0</v>
      </c>
      <c r="F414" s="56" t="s">
        <v>14</v>
      </c>
      <c r="G414" s="57" t="s">
        <v>14</v>
      </c>
      <c r="H414" s="57" t="s">
        <v>14</v>
      </c>
      <c r="I414" s="12">
        <f>SUM(I404:I413)</f>
        <v>0</v>
      </c>
      <c r="J414" s="56" t="s">
        <v>14</v>
      </c>
      <c r="K414" s="12">
        <f>SUM(K404:K413)</f>
        <v>0</v>
      </c>
      <c r="L414" s="12">
        <f>SUM(L404:L413)</f>
        <v>0</v>
      </c>
      <c r="M414" s="12">
        <f>SUM(M404:M413)</f>
        <v>0</v>
      </c>
      <c r="N414" s="12">
        <f>SUM(N404:N413)</f>
        <v>0</v>
      </c>
      <c r="O414" s="12">
        <f>SUM(O404:O413)</f>
        <v>0</v>
      </c>
      <c r="P414" s="56" t="s">
        <v>14</v>
      </c>
      <c r="Q414" s="12">
        <f>SUM(Q404:Q413)</f>
        <v>0</v>
      </c>
      <c r="R414" s="12">
        <f>SUM(R404:R413)</f>
        <v>0</v>
      </c>
      <c r="S414" s="12">
        <f>SUM(S404:S413)</f>
        <v>0</v>
      </c>
      <c r="T414" s="56" t="s">
        <v>14</v>
      </c>
      <c r="U414" s="57" t="s">
        <v>14</v>
      </c>
      <c r="V414" s="57" t="s">
        <v>14</v>
      </c>
      <c r="W414" s="57" t="s">
        <v>14</v>
      </c>
      <c r="X414" s="57" t="s">
        <v>14</v>
      </c>
    </row>
    <row r="415" spans="1:24" x14ac:dyDescent="0.3">
      <c r="A415" s="79" t="s">
        <v>150</v>
      </c>
      <c r="B415" s="57">
        <v>4</v>
      </c>
      <c r="C415" s="56" t="s">
        <v>14</v>
      </c>
      <c r="D415" s="56" t="s">
        <v>14</v>
      </c>
      <c r="E415" s="56" t="s">
        <v>14</v>
      </c>
      <c r="F415" s="12">
        <f>SUM(F404:F413)</f>
        <v>0</v>
      </c>
      <c r="G415" s="57" t="s">
        <v>14</v>
      </c>
      <c r="H415" s="57" t="s">
        <v>14</v>
      </c>
      <c r="I415" s="57" t="s">
        <v>14</v>
      </c>
      <c r="J415" s="12">
        <f>SUM(J404:J413)</f>
        <v>0</v>
      </c>
      <c r="K415" s="57" t="s">
        <v>14</v>
      </c>
      <c r="L415" s="57" t="s">
        <v>14</v>
      </c>
      <c r="M415" s="57" t="s">
        <v>14</v>
      </c>
      <c r="N415" s="57" t="s">
        <v>14</v>
      </c>
      <c r="O415" s="57" t="s">
        <v>14</v>
      </c>
      <c r="P415" s="12">
        <f>SUM(P404:P413)</f>
        <v>0</v>
      </c>
      <c r="Q415" s="57" t="s">
        <v>14</v>
      </c>
      <c r="R415" s="57" t="s">
        <v>14</v>
      </c>
      <c r="S415" s="57" t="s">
        <v>14</v>
      </c>
      <c r="T415" s="12">
        <f>SUM(T404:T413)</f>
        <v>0</v>
      </c>
      <c r="U415" s="16" t="s">
        <v>14</v>
      </c>
      <c r="V415" s="57" t="s">
        <v>14</v>
      </c>
      <c r="W415" s="57" t="s">
        <v>14</v>
      </c>
      <c r="X415" s="57" t="s">
        <v>14</v>
      </c>
    </row>
    <row r="416" spans="1:24" x14ac:dyDescent="0.3">
      <c r="A416" s="79" t="s">
        <v>151</v>
      </c>
      <c r="B416" s="57">
        <v>4</v>
      </c>
      <c r="C416" s="12">
        <f>SUMIF(H404:H413,"f",C404:C413)</f>
        <v>0</v>
      </c>
      <c r="D416" s="12">
        <f>SUMIF(H404:H413,"f",D404:D413)</f>
        <v>0</v>
      </c>
      <c r="E416" s="12">
        <f>SUMIF(H404:H413,"f",E404:E413)</f>
        <v>0</v>
      </c>
      <c r="F416" s="56" t="s">
        <v>14</v>
      </c>
      <c r="G416" s="57" t="s">
        <v>14</v>
      </c>
      <c r="H416" s="57" t="s">
        <v>14</v>
      </c>
      <c r="I416" s="12">
        <f>SUMIF(H404:H413,"f",I404:I413)</f>
        <v>0</v>
      </c>
      <c r="J416" s="57" t="s">
        <v>14</v>
      </c>
      <c r="K416" s="12">
        <f>SUMIF(H404:H413,"f",K404:K413)</f>
        <v>0</v>
      </c>
      <c r="L416" s="12">
        <f>SUMIF(H404:H413,"f",L404:L413)</f>
        <v>0</v>
      </c>
      <c r="M416" s="12">
        <f>SUMIF(H404:H413,"f",M404:M413)</f>
        <v>0</v>
      </c>
      <c r="N416" s="12">
        <f>SUMIF(H404:H413,"f",N404:N413)</f>
        <v>0</v>
      </c>
      <c r="O416" s="12">
        <f>SUMIF(H404:H413,"f",O404:O413)</f>
        <v>0</v>
      </c>
      <c r="P416" s="57" t="s">
        <v>14</v>
      </c>
      <c r="Q416" s="12">
        <f>SUMIF(H404:H413,"f",Q404:Q413)</f>
        <v>0</v>
      </c>
      <c r="R416" s="12">
        <f>SUMIF(H404:H413,"f",R404:R413)</f>
        <v>0</v>
      </c>
      <c r="S416" s="12">
        <f>SUMIF(H404:H413,"f",S404:S413)</f>
        <v>0</v>
      </c>
      <c r="T416" s="57" t="s">
        <v>14</v>
      </c>
      <c r="U416" s="57" t="s">
        <v>14</v>
      </c>
      <c r="V416" s="57" t="s">
        <v>14</v>
      </c>
      <c r="W416" s="57" t="s">
        <v>14</v>
      </c>
      <c r="X416" s="57" t="s">
        <v>14</v>
      </c>
    </row>
    <row r="417" spans="1:24" s="17" customFormat="1" ht="17.399999999999999" x14ac:dyDescent="0.35">
      <c r="A417" s="80" t="s">
        <v>85</v>
      </c>
      <c r="B417" s="81">
        <v>4</v>
      </c>
      <c r="C417" s="82">
        <f>SUM(C330,C344,C358,C372,C386,C400,C414)</f>
        <v>30</v>
      </c>
      <c r="D417" s="82">
        <f>SUM(D330,D344,D358,D372,D386,D400,D414)</f>
        <v>20.073333333333338</v>
      </c>
      <c r="E417" s="82">
        <f>SUM(E330,E344,E358,E372,E386,E400,E414)</f>
        <v>9.9266666666666676</v>
      </c>
      <c r="F417" s="82">
        <f>SUM(F331,F345,F359,F373,F387,F401,F415)</f>
        <v>21.1</v>
      </c>
      <c r="G417" s="83" t="s">
        <v>14</v>
      </c>
      <c r="H417" s="83" t="s">
        <v>14</v>
      </c>
      <c r="I417" s="82">
        <f>SUM(I330,I344,I358,I372,I386,I400,I414)</f>
        <v>790</v>
      </c>
      <c r="J417" s="82">
        <f>SUM(J331,J345,J359,J373,J387,J401,J415)</f>
        <v>569</v>
      </c>
      <c r="K417" s="82">
        <f>SUM(K330,K344,K358,K372,K386,K400,K414)</f>
        <v>537</v>
      </c>
      <c r="L417" s="82">
        <f>SUM(L330,L344,L358,L372,L386,L400,L414)</f>
        <v>510</v>
      </c>
      <c r="M417" s="82">
        <f>SUM(M330,M344,M358,M372,M386,M400,M414)</f>
        <v>165</v>
      </c>
      <c r="N417" s="82">
        <f>SUM(N330,N344,N358,N372,N386,N400,N414)</f>
        <v>345</v>
      </c>
      <c r="O417" s="82">
        <f>SUM(O330,O344,O358,O372,O386,O400,O414)</f>
        <v>0</v>
      </c>
      <c r="P417" s="82">
        <f>SUM(P331,P345,P359,P373,P387,P401,P415)</f>
        <v>345</v>
      </c>
      <c r="Q417" s="82">
        <f>SUM(Q330,Q344,Q358,Q372,Q386,Q400,Q414)</f>
        <v>27</v>
      </c>
      <c r="R417" s="82">
        <f>SUM(R330,R344,R358,R372,R386,R400,R414)</f>
        <v>253</v>
      </c>
      <c r="S417" s="82">
        <f>SUM(S330,S344,S358,S372,S386,S400,S414)</f>
        <v>29</v>
      </c>
      <c r="T417" s="82">
        <f>SUM(T331,T345,T359,T373,T387,T401,T415)</f>
        <v>224</v>
      </c>
      <c r="U417" s="83" t="s">
        <v>14</v>
      </c>
      <c r="V417" s="83" t="s">
        <v>14</v>
      </c>
      <c r="W417" s="83" t="s">
        <v>14</v>
      </c>
      <c r="X417" s="83" t="s">
        <v>14</v>
      </c>
    </row>
    <row r="418" spans="1:24" s="17" customFormat="1" ht="17.399999999999999" x14ac:dyDescent="0.35">
      <c r="A418" s="86" t="s">
        <v>91</v>
      </c>
      <c r="B418" s="87" t="s">
        <v>14</v>
      </c>
      <c r="C418" s="88">
        <f>C417+C317</f>
        <v>60</v>
      </c>
      <c r="D418" s="88">
        <f>D417+D317</f>
        <v>35.480000000000004</v>
      </c>
      <c r="E418" s="88">
        <f>E417+E317</f>
        <v>24.520000000000003</v>
      </c>
      <c r="F418" s="88">
        <f>F417+F317</f>
        <v>37.900000000000006</v>
      </c>
      <c r="G418" s="89" t="s">
        <v>14</v>
      </c>
      <c r="H418" s="89" t="s">
        <v>14</v>
      </c>
      <c r="I418" s="88">
        <f t="shared" ref="I418:T418" si="582">I417+I317</f>
        <v>1552.5</v>
      </c>
      <c r="J418" s="88">
        <f t="shared" si="582"/>
        <v>999.5</v>
      </c>
      <c r="K418" s="88">
        <f t="shared" si="582"/>
        <v>928</v>
      </c>
      <c r="L418" s="88">
        <f t="shared" si="582"/>
        <v>874</v>
      </c>
      <c r="M418" s="88">
        <f t="shared" si="582"/>
        <v>304</v>
      </c>
      <c r="N418" s="88">
        <f t="shared" si="582"/>
        <v>570</v>
      </c>
      <c r="O418" s="88">
        <f t="shared" si="582"/>
        <v>50</v>
      </c>
      <c r="P418" s="88">
        <f t="shared" si="582"/>
        <v>520</v>
      </c>
      <c r="Q418" s="88">
        <f t="shared" si="582"/>
        <v>54</v>
      </c>
      <c r="R418" s="88">
        <f t="shared" si="582"/>
        <v>624.5</v>
      </c>
      <c r="S418" s="88">
        <f t="shared" si="582"/>
        <v>145</v>
      </c>
      <c r="T418" s="88">
        <f t="shared" si="582"/>
        <v>479.5</v>
      </c>
      <c r="U418" s="89" t="s">
        <v>14</v>
      </c>
      <c r="V418" s="89" t="s">
        <v>14</v>
      </c>
      <c r="W418" s="89" t="s">
        <v>14</v>
      </c>
      <c r="X418" s="89" t="s">
        <v>14</v>
      </c>
    </row>
    <row r="419" spans="1:24" ht="24.9" customHeight="1" x14ac:dyDescent="0.3">
      <c r="A419" s="190" t="s">
        <v>93</v>
      </c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</row>
    <row r="420" spans="1:24" ht="24.9" customHeight="1" x14ac:dyDescent="0.3">
      <c r="A420" s="182" t="s">
        <v>94</v>
      </c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</row>
    <row r="421" spans="1:24" x14ac:dyDescent="0.3">
      <c r="A421" s="183" t="s">
        <v>27</v>
      </c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</row>
    <row r="422" spans="1:24" x14ac:dyDescent="0.3">
      <c r="A422" s="72" t="s">
        <v>164</v>
      </c>
      <c r="B422" s="73">
        <v>5</v>
      </c>
      <c r="C422" s="74">
        <v>2</v>
      </c>
      <c r="D422" s="56">
        <f t="shared" ref="D422:D431" si="583">IF(C422&gt;0,K422/(I422/C422),0)</f>
        <v>1.0333333333333334</v>
      </c>
      <c r="E422" s="56">
        <f t="shared" ref="E422:E431" si="584">IF(C422&gt;0,R422/(I422/C422),0)</f>
        <v>0.96666666666666667</v>
      </c>
      <c r="F422" s="75">
        <f t="shared" ref="F422:F431" si="585">IF(U422&gt;0,FLOOR((P422+T422)/U422,0.1),0)</f>
        <v>1</v>
      </c>
      <c r="G422" s="76" t="s">
        <v>17</v>
      </c>
      <c r="H422" s="76" t="s">
        <v>20</v>
      </c>
      <c r="I422" s="77">
        <f>K422+R422</f>
        <v>60</v>
      </c>
      <c r="J422" s="16">
        <f>P422+T422</f>
        <v>30</v>
      </c>
      <c r="K422" s="77">
        <f>L422+Q422</f>
        <v>31</v>
      </c>
      <c r="L422" s="77">
        <f>M422+N422</f>
        <v>30</v>
      </c>
      <c r="M422" s="73"/>
      <c r="N422" s="78">
        <f t="shared" ref="N422:N431" si="586">O422+P422</f>
        <v>30</v>
      </c>
      <c r="O422" s="73"/>
      <c r="P422" s="73">
        <v>30</v>
      </c>
      <c r="Q422" s="73">
        <v>1</v>
      </c>
      <c r="R422" s="68">
        <f t="shared" ref="R422:R431" si="587">(C422*U422)-K422</f>
        <v>29</v>
      </c>
      <c r="S422" s="65">
        <v>29</v>
      </c>
      <c r="T422" s="69">
        <f t="shared" ref="T422:T431" si="588">R422-S422</f>
        <v>0</v>
      </c>
      <c r="U422" s="70">
        <v>30</v>
      </c>
      <c r="V422" s="72">
        <v>100</v>
      </c>
      <c r="W422" s="72"/>
      <c r="X422" s="72"/>
    </row>
    <row r="423" spans="1:24" x14ac:dyDescent="0.3">
      <c r="A423" s="72"/>
      <c r="B423" s="73">
        <v>5</v>
      </c>
      <c r="C423" s="74"/>
      <c r="D423" s="56">
        <f t="shared" ref="D423:D430" si="589">IF(C423&gt;0,K423/(I423/C423),0)</f>
        <v>0</v>
      </c>
      <c r="E423" s="56">
        <f t="shared" ref="E423:E430" si="590">IF(C423&gt;0,R423/(I423/C423),0)</f>
        <v>0</v>
      </c>
      <c r="F423" s="75">
        <f t="shared" ref="F423:F430" si="591">IF(U423&gt;0,FLOOR((P423+T423)/U423,0.1),0)</f>
        <v>0</v>
      </c>
      <c r="G423" s="76"/>
      <c r="H423" s="76"/>
      <c r="I423" s="77">
        <f t="shared" ref="I423:I430" si="592">K423+R423</f>
        <v>0</v>
      </c>
      <c r="J423" s="16">
        <f t="shared" ref="J423:J430" si="593">P423+T423</f>
        <v>0</v>
      </c>
      <c r="K423" s="77">
        <f t="shared" ref="K423:K430" si="594">L423+Q423</f>
        <v>0</v>
      </c>
      <c r="L423" s="77">
        <f t="shared" ref="L423:L430" si="595">M423+N423</f>
        <v>0</v>
      </c>
      <c r="M423" s="73"/>
      <c r="N423" s="78">
        <f t="shared" ref="N423:N430" si="596">O423+P423</f>
        <v>0</v>
      </c>
      <c r="O423" s="73"/>
      <c r="P423" s="73"/>
      <c r="Q423" s="73"/>
      <c r="R423" s="68">
        <f t="shared" ref="R423:R430" si="597">(C423*U423)-K423</f>
        <v>0</v>
      </c>
      <c r="S423" s="65"/>
      <c r="T423" s="69">
        <f t="shared" ref="T423:T430" si="598">R423-S423</f>
        <v>0</v>
      </c>
      <c r="U423" s="70"/>
      <c r="V423" s="72"/>
      <c r="W423" s="72"/>
      <c r="X423" s="72"/>
    </row>
    <row r="424" spans="1:24" x14ac:dyDescent="0.3">
      <c r="A424" s="72"/>
      <c r="B424" s="73">
        <v>5</v>
      </c>
      <c r="C424" s="74"/>
      <c r="D424" s="56">
        <f t="shared" si="589"/>
        <v>0</v>
      </c>
      <c r="E424" s="56">
        <f t="shared" si="590"/>
        <v>0</v>
      </c>
      <c r="F424" s="75">
        <f t="shared" si="591"/>
        <v>0</v>
      </c>
      <c r="G424" s="76"/>
      <c r="H424" s="76"/>
      <c r="I424" s="77">
        <f t="shared" si="592"/>
        <v>0</v>
      </c>
      <c r="J424" s="16">
        <f t="shared" si="593"/>
        <v>0</v>
      </c>
      <c r="K424" s="77">
        <f t="shared" si="594"/>
        <v>0</v>
      </c>
      <c r="L424" s="77">
        <f t="shared" si="595"/>
        <v>0</v>
      </c>
      <c r="M424" s="73"/>
      <c r="N424" s="78">
        <f t="shared" si="596"/>
        <v>0</v>
      </c>
      <c r="O424" s="73"/>
      <c r="P424" s="73"/>
      <c r="Q424" s="73"/>
      <c r="R424" s="68">
        <f t="shared" si="597"/>
        <v>0</v>
      </c>
      <c r="S424" s="65"/>
      <c r="T424" s="69">
        <f t="shared" si="598"/>
        <v>0</v>
      </c>
      <c r="U424" s="70"/>
      <c r="V424" s="72"/>
      <c r="W424" s="72"/>
      <c r="X424" s="72"/>
    </row>
    <row r="425" spans="1:24" x14ac:dyDescent="0.3">
      <c r="A425" s="72"/>
      <c r="B425" s="73">
        <v>5</v>
      </c>
      <c r="C425" s="74"/>
      <c r="D425" s="56">
        <f t="shared" si="589"/>
        <v>0</v>
      </c>
      <c r="E425" s="56">
        <f t="shared" si="590"/>
        <v>0</v>
      </c>
      <c r="F425" s="75">
        <f t="shared" si="591"/>
        <v>0</v>
      </c>
      <c r="G425" s="76"/>
      <c r="H425" s="76"/>
      <c r="I425" s="77">
        <f t="shared" si="592"/>
        <v>0</v>
      </c>
      <c r="J425" s="16">
        <f t="shared" si="593"/>
        <v>0</v>
      </c>
      <c r="K425" s="77">
        <f t="shared" si="594"/>
        <v>0</v>
      </c>
      <c r="L425" s="77">
        <f t="shared" si="595"/>
        <v>0</v>
      </c>
      <c r="M425" s="73"/>
      <c r="N425" s="78">
        <f t="shared" si="596"/>
        <v>0</v>
      </c>
      <c r="O425" s="73"/>
      <c r="P425" s="73"/>
      <c r="Q425" s="73"/>
      <c r="R425" s="68">
        <f t="shared" si="597"/>
        <v>0</v>
      </c>
      <c r="S425" s="65"/>
      <c r="T425" s="69">
        <f t="shared" si="598"/>
        <v>0</v>
      </c>
      <c r="U425" s="70"/>
      <c r="V425" s="72"/>
      <c r="W425" s="72"/>
      <c r="X425" s="72"/>
    </row>
    <row r="426" spans="1:24" x14ac:dyDescent="0.3">
      <c r="A426" s="72"/>
      <c r="B426" s="73">
        <v>5</v>
      </c>
      <c r="C426" s="74"/>
      <c r="D426" s="56">
        <f t="shared" si="589"/>
        <v>0</v>
      </c>
      <c r="E426" s="56">
        <f t="shared" si="590"/>
        <v>0</v>
      </c>
      <c r="F426" s="75">
        <f t="shared" si="591"/>
        <v>0</v>
      </c>
      <c r="G426" s="76"/>
      <c r="H426" s="76"/>
      <c r="I426" s="77">
        <f t="shared" si="592"/>
        <v>0</v>
      </c>
      <c r="J426" s="16">
        <f t="shared" si="593"/>
        <v>0</v>
      </c>
      <c r="K426" s="77">
        <f t="shared" si="594"/>
        <v>0</v>
      </c>
      <c r="L426" s="77">
        <f t="shared" si="595"/>
        <v>0</v>
      </c>
      <c r="M426" s="73"/>
      <c r="N426" s="78">
        <f t="shared" si="596"/>
        <v>0</v>
      </c>
      <c r="O426" s="73"/>
      <c r="P426" s="73"/>
      <c r="Q426" s="73"/>
      <c r="R426" s="68">
        <f t="shared" si="597"/>
        <v>0</v>
      </c>
      <c r="S426" s="65"/>
      <c r="T426" s="69">
        <f t="shared" si="598"/>
        <v>0</v>
      </c>
      <c r="U426" s="70"/>
      <c r="V426" s="72"/>
      <c r="W426" s="72"/>
      <c r="X426" s="72"/>
    </row>
    <row r="427" spans="1:24" x14ac:dyDescent="0.3">
      <c r="A427" s="72"/>
      <c r="B427" s="73">
        <v>5</v>
      </c>
      <c r="C427" s="74"/>
      <c r="D427" s="56">
        <f t="shared" si="589"/>
        <v>0</v>
      </c>
      <c r="E427" s="56">
        <f t="shared" si="590"/>
        <v>0</v>
      </c>
      <c r="F427" s="75">
        <f t="shared" si="591"/>
        <v>0</v>
      </c>
      <c r="G427" s="76"/>
      <c r="H427" s="76"/>
      <c r="I427" s="77">
        <f t="shared" si="592"/>
        <v>0</v>
      </c>
      <c r="J427" s="16">
        <f t="shared" si="593"/>
        <v>0</v>
      </c>
      <c r="K427" s="77">
        <f t="shared" si="594"/>
        <v>0</v>
      </c>
      <c r="L427" s="77">
        <f t="shared" si="595"/>
        <v>0</v>
      </c>
      <c r="M427" s="73"/>
      <c r="N427" s="78">
        <f t="shared" si="596"/>
        <v>0</v>
      </c>
      <c r="O427" s="73"/>
      <c r="P427" s="73"/>
      <c r="Q427" s="73"/>
      <c r="R427" s="68">
        <f t="shared" si="597"/>
        <v>0</v>
      </c>
      <c r="S427" s="65"/>
      <c r="T427" s="69">
        <f t="shared" si="598"/>
        <v>0</v>
      </c>
      <c r="U427" s="70"/>
      <c r="V427" s="72"/>
      <c r="W427" s="72"/>
      <c r="X427" s="72"/>
    </row>
    <row r="428" spans="1:24" x14ac:dyDescent="0.3">
      <c r="A428" s="72"/>
      <c r="B428" s="73">
        <v>5</v>
      </c>
      <c r="C428" s="74"/>
      <c r="D428" s="56">
        <f t="shared" si="589"/>
        <v>0</v>
      </c>
      <c r="E428" s="56">
        <f t="shared" si="590"/>
        <v>0</v>
      </c>
      <c r="F428" s="75">
        <f t="shared" si="591"/>
        <v>0</v>
      </c>
      <c r="G428" s="76"/>
      <c r="H428" s="76"/>
      <c r="I428" s="77">
        <f t="shared" si="592"/>
        <v>0</v>
      </c>
      <c r="J428" s="16">
        <f t="shared" si="593"/>
        <v>0</v>
      </c>
      <c r="K428" s="77">
        <f t="shared" si="594"/>
        <v>0</v>
      </c>
      <c r="L428" s="77">
        <f t="shared" si="595"/>
        <v>0</v>
      </c>
      <c r="M428" s="73"/>
      <c r="N428" s="78">
        <f t="shared" si="596"/>
        <v>0</v>
      </c>
      <c r="O428" s="73"/>
      <c r="P428" s="73"/>
      <c r="Q428" s="73"/>
      <c r="R428" s="68">
        <f t="shared" si="597"/>
        <v>0</v>
      </c>
      <c r="S428" s="65"/>
      <c r="T428" s="69">
        <f t="shared" si="598"/>
        <v>0</v>
      </c>
      <c r="U428" s="70"/>
      <c r="V428" s="72"/>
      <c r="W428" s="72"/>
      <c r="X428" s="72"/>
    </row>
    <row r="429" spans="1:24" x14ac:dyDescent="0.3">
      <c r="A429" s="72"/>
      <c r="B429" s="73">
        <v>5</v>
      </c>
      <c r="C429" s="74"/>
      <c r="D429" s="56">
        <f t="shared" si="589"/>
        <v>0</v>
      </c>
      <c r="E429" s="56">
        <f t="shared" si="590"/>
        <v>0</v>
      </c>
      <c r="F429" s="75">
        <f t="shared" si="591"/>
        <v>0</v>
      </c>
      <c r="G429" s="76"/>
      <c r="H429" s="76"/>
      <c r="I429" s="77">
        <f t="shared" si="592"/>
        <v>0</v>
      </c>
      <c r="J429" s="16">
        <f t="shared" si="593"/>
        <v>0</v>
      </c>
      <c r="K429" s="77">
        <f t="shared" si="594"/>
        <v>0</v>
      </c>
      <c r="L429" s="77">
        <f t="shared" si="595"/>
        <v>0</v>
      </c>
      <c r="M429" s="73"/>
      <c r="N429" s="78">
        <f t="shared" si="596"/>
        <v>0</v>
      </c>
      <c r="O429" s="73"/>
      <c r="P429" s="73"/>
      <c r="Q429" s="73"/>
      <c r="R429" s="68">
        <f t="shared" si="597"/>
        <v>0</v>
      </c>
      <c r="S429" s="65"/>
      <c r="T429" s="69">
        <f t="shared" si="598"/>
        <v>0</v>
      </c>
      <c r="U429" s="70"/>
      <c r="V429" s="72"/>
      <c r="W429" s="72"/>
      <c r="X429" s="72"/>
    </row>
    <row r="430" spans="1:24" x14ac:dyDescent="0.3">
      <c r="A430" s="72"/>
      <c r="B430" s="73">
        <v>5</v>
      </c>
      <c r="C430" s="74"/>
      <c r="D430" s="56">
        <f t="shared" si="589"/>
        <v>0</v>
      </c>
      <c r="E430" s="56">
        <f t="shared" si="590"/>
        <v>0</v>
      </c>
      <c r="F430" s="75">
        <f t="shared" si="591"/>
        <v>0</v>
      </c>
      <c r="G430" s="76"/>
      <c r="H430" s="76"/>
      <c r="I430" s="77">
        <f t="shared" si="592"/>
        <v>0</v>
      </c>
      <c r="J430" s="16">
        <f t="shared" si="593"/>
        <v>0</v>
      </c>
      <c r="K430" s="77">
        <f t="shared" si="594"/>
        <v>0</v>
      </c>
      <c r="L430" s="77">
        <f t="shared" si="595"/>
        <v>0</v>
      </c>
      <c r="M430" s="73"/>
      <c r="N430" s="78">
        <f t="shared" si="596"/>
        <v>0</v>
      </c>
      <c r="O430" s="73"/>
      <c r="P430" s="73"/>
      <c r="Q430" s="73"/>
      <c r="R430" s="68">
        <f t="shared" si="597"/>
        <v>0</v>
      </c>
      <c r="S430" s="65"/>
      <c r="T430" s="69">
        <f t="shared" si="598"/>
        <v>0</v>
      </c>
      <c r="U430" s="70"/>
      <c r="V430" s="72"/>
      <c r="W430" s="72"/>
      <c r="X430" s="72"/>
    </row>
    <row r="431" spans="1:24" x14ac:dyDescent="0.3">
      <c r="A431" s="72"/>
      <c r="B431" s="73">
        <v>5</v>
      </c>
      <c r="C431" s="74"/>
      <c r="D431" s="56">
        <f t="shared" si="583"/>
        <v>0</v>
      </c>
      <c r="E431" s="56">
        <f t="shared" si="584"/>
        <v>0</v>
      </c>
      <c r="F431" s="75">
        <f t="shared" si="585"/>
        <v>0</v>
      </c>
      <c r="G431" s="76"/>
      <c r="H431" s="76"/>
      <c r="I431" s="77">
        <f t="shared" ref="I431" si="599">K431+R431</f>
        <v>0</v>
      </c>
      <c r="J431" s="16">
        <f t="shared" ref="J431" si="600">P431+T431</f>
        <v>0</v>
      </c>
      <c r="K431" s="77">
        <f t="shared" ref="K431" si="601">L431+Q431</f>
        <v>0</v>
      </c>
      <c r="L431" s="77">
        <f t="shared" ref="L431" si="602">M431+N431</f>
        <v>0</v>
      </c>
      <c r="M431" s="73"/>
      <c r="N431" s="78">
        <f t="shared" si="586"/>
        <v>0</v>
      </c>
      <c r="O431" s="73"/>
      <c r="P431" s="73"/>
      <c r="Q431" s="73"/>
      <c r="R431" s="68">
        <f t="shared" si="587"/>
        <v>0</v>
      </c>
      <c r="S431" s="65"/>
      <c r="T431" s="69">
        <f t="shared" si="588"/>
        <v>0</v>
      </c>
      <c r="U431" s="70"/>
      <c r="V431" s="72"/>
      <c r="W431" s="72"/>
      <c r="X431" s="72"/>
    </row>
    <row r="432" spans="1:24" x14ac:dyDescent="0.3">
      <c r="A432" s="79" t="s">
        <v>149</v>
      </c>
      <c r="B432" s="57">
        <v>5</v>
      </c>
      <c r="C432" s="12">
        <f>SUM(C422:C431)</f>
        <v>2</v>
      </c>
      <c r="D432" s="12">
        <f>SUM(D422:D431)</f>
        <v>1.0333333333333334</v>
      </c>
      <c r="E432" s="12">
        <f>SUM(E422:E431)</f>
        <v>0.96666666666666667</v>
      </c>
      <c r="F432" s="56" t="s">
        <v>14</v>
      </c>
      <c r="G432" s="57" t="s">
        <v>14</v>
      </c>
      <c r="H432" s="57" t="s">
        <v>14</v>
      </c>
      <c r="I432" s="12">
        <f>SUM(I422:I431)</f>
        <v>60</v>
      </c>
      <c r="J432" s="56" t="s">
        <v>14</v>
      </c>
      <c r="K432" s="12">
        <f>SUM(K422:K431)</f>
        <v>31</v>
      </c>
      <c r="L432" s="12">
        <f>SUM(L422:L431)</f>
        <v>30</v>
      </c>
      <c r="M432" s="12">
        <f>SUM(M422:M431)</f>
        <v>0</v>
      </c>
      <c r="N432" s="12">
        <f>SUM(N422:N431)</f>
        <v>30</v>
      </c>
      <c r="O432" s="12">
        <f>SUM(O422:O431)</f>
        <v>0</v>
      </c>
      <c r="P432" s="56" t="s">
        <v>14</v>
      </c>
      <c r="Q432" s="12">
        <f>SUM(Q422:Q431)</f>
        <v>1</v>
      </c>
      <c r="R432" s="12">
        <f>SUM(R422:R431)</f>
        <v>29</v>
      </c>
      <c r="S432" s="12">
        <f>SUM(S422:S431)</f>
        <v>29</v>
      </c>
      <c r="T432" s="56" t="s">
        <v>14</v>
      </c>
      <c r="U432" s="57" t="s">
        <v>14</v>
      </c>
      <c r="V432" s="57" t="s">
        <v>14</v>
      </c>
      <c r="W432" s="57" t="s">
        <v>14</v>
      </c>
      <c r="X432" s="57" t="s">
        <v>14</v>
      </c>
    </row>
    <row r="433" spans="1:24" x14ac:dyDescent="0.3">
      <c r="A433" s="79" t="s">
        <v>150</v>
      </c>
      <c r="B433" s="57">
        <v>5</v>
      </c>
      <c r="C433" s="56" t="s">
        <v>14</v>
      </c>
      <c r="D433" s="56" t="s">
        <v>14</v>
      </c>
      <c r="E433" s="56" t="s">
        <v>14</v>
      </c>
      <c r="F433" s="12">
        <f>SUM(F422:F431)</f>
        <v>1</v>
      </c>
      <c r="G433" s="57" t="s">
        <v>14</v>
      </c>
      <c r="H433" s="57" t="s">
        <v>14</v>
      </c>
      <c r="I433" s="57" t="s">
        <v>14</v>
      </c>
      <c r="J433" s="12">
        <f>SUM(J422:J431)</f>
        <v>30</v>
      </c>
      <c r="K433" s="57" t="s">
        <v>14</v>
      </c>
      <c r="L433" s="57" t="s">
        <v>14</v>
      </c>
      <c r="M433" s="57" t="s">
        <v>14</v>
      </c>
      <c r="N433" s="57" t="s">
        <v>14</v>
      </c>
      <c r="O433" s="57" t="s">
        <v>14</v>
      </c>
      <c r="P433" s="12">
        <f>SUM(P422:P431)</f>
        <v>30</v>
      </c>
      <c r="Q433" s="57" t="s">
        <v>14</v>
      </c>
      <c r="R433" s="57" t="s">
        <v>14</v>
      </c>
      <c r="S433" s="57" t="s">
        <v>14</v>
      </c>
      <c r="T433" s="12">
        <f>SUM(T422:T431)</f>
        <v>0</v>
      </c>
      <c r="U433" s="16" t="s">
        <v>14</v>
      </c>
      <c r="V433" s="57" t="s">
        <v>14</v>
      </c>
      <c r="W433" s="57" t="s">
        <v>14</v>
      </c>
      <c r="X433" s="57" t="s">
        <v>14</v>
      </c>
    </row>
    <row r="434" spans="1:24" x14ac:dyDescent="0.3">
      <c r="A434" s="79" t="s">
        <v>151</v>
      </c>
      <c r="B434" s="57">
        <v>5</v>
      </c>
      <c r="C434" s="12">
        <f>SUMIF(H422:H431,"f",C422:C431)</f>
        <v>2</v>
      </c>
      <c r="D434" s="12">
        <f>SUMIF(H422:H431,"f",D422:D431)</f>
        <v>1.0333333333333334</v>
      </c>
      <c r="E434" s="12">
        <f>SUMIF(H422:H431,"f",E422:E431)</f>
        <v>0.96666666666666667</v>
      </c>
      <c r="F434" s="56" t="s">
        <v>14</v>
      </c>
      <c r="G434" s="57" t="s">
        <v>14</v>
      </c>
      <c r="H434" s="57" t="s">
        <v>14</v>
      </c>
      <c r="I434" s="12">
        <f>SUMIF(H422:H431,"f",I422:I431)</f>
        <v>60</v>
      </c>
      <c r="J434" s="57" t="s">
        <v>14</v>
      </c>
      <c r="K434" s="12">
        <f>SUMIF(H422:H431,"f",K422:K431)</f>
        <v>31</v>
      </c>
      <c r="L434" s="12">
        <f>SUMIF(H422:H431,"f",L422:L431)</f>
        <v>30</v>
      </c>
      <c r="M434" s="12">
        <f>SUMIF(H422:H431,"f",M422:M431)</f>
        <v>0</v>
      </c>
      <c r="N434" s="12">
        <f>SUMIF(H422:H431,"f",N422:N431)</f>
        <v>30</v>
      </c>
      <c r="O434" s="12">
        <f>SUMIF(H422:H431,"f",O422:O431)</f>
        <v>0</v>
      </c>
      <c r="P434" s="57" t="s">
        <v>14</v>
      </c>
      <c r="Q434" s="12">
        <f>SUMIF(H422:H431,"f",Q422:Q431)</f>
        <v>1</v>
      </c>
      <c r="R434" s="12">
        <f>SUMIF(H422:H431,"f",R422:R431)</f>
        <v>29</v>
      </c>
      <c r="S434" s="12">
        <f>SUMIF(H422:H431,"f",S422:S431)</f>
        <v>29</v>
      </c>
      <c r="T434" s="57" t="s">
        <v>14</v>
      </c>
      <c r="U434" s="57" t="s">
        <v>14</v>
      </c>
      <c r="V434" s="57" t="s">
        <v>14</v>
      </c>
      <c r="W434" s="57" t="s">
        <v>14</v>
      </c>
      <c r="X434" s="57" t="s">
        <v>14</v>
      </c>
    </row>
    <row r="435" spans="1:24" x14ac:dyDescent="0.3">
      <c r="A435" s="183" t="s">
        <v>28</v>
      </c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</row>
    <row r="436" spans="1:24" x14ac:dyDescent="0.3">
      <c r="A436" s="72"/>
      <c r="B436" s="73">
        <v>5</v>
      </c>
      <c r="C436" s="74"/>
      <c r="D436" s="56">
        <f t="shared" ref="D436:D445" si="603">IF(C436&gt;0,K436/(I436/C436),0)</f>
        <v>0</v>
      </c>
      <c r="E436" s="56">
        <f t="shared" ref="E436:E445" si="604">IF(C436&gt;0,R436/(I436/C436),0)</f>
        <v>0</v>
      </c>
      <c r="F436" s="75">
        <f t="shared" ref="F436:F445" si="605">IF(U436&gt;0,FLOOR((P436+T436)/U436,0.1),0)</f>
        <v>0</v>
      </c>
      <c r="G436" s="76"/>
      <c r="H436" s="76"/>
      <c r="I436" s="77">
        <f>K436+R436</f>
        <v>0</v>
      </c>
      <c r="J436" s="16">
        <f>P436+T436</f>
        <v>0</v>
      </c>
      <c r="K436" s="77">
        <f>L436+Q436</f>
        <v>0</v>
      </c>
      <c r="L436" s="77">
        <f>M436+N436</f>
        <v>0</v>
      </c>
      <c r="M436" s="73"/>
      <c r="N436" s="78">
        <f t="shared" ref="N436:N445" si="606">O436+P436</f>
        <v>0</v>
      </c>
      <c r="O436" s="73"/>
      <c r="P436" s="73"/>
      <c r="Q436" s="73"/>
      <c r="R436" s="68">
        <f t="shared" ref="R436:R445" si="607">(C436*U436)-K436</f>
        <v>0</v>
      </c>
      <c r="S436" s="65"/>
      <c r="T436" s="69">
        <f t="shared" ref="T436:T445" si="608">R436-S436</f>
        <v>0</v>
      </c>
      <c r="U436" s="70"/>
      <c r="V436" s="72"/>
      <c r="W436" s="72"/>
      <c r="X436" s="72"/>
    </row>
    <row r="437" spans="1:24" x14ac:dyDescent="0.3">
      <c r="A437" s="72"/>
      <c r="B437" s="73">
        <v>5</v>
      </c>
      <c r="C437" s="74"/>
      <c r="D437" s="56">
        <f t="shared" si="603"/>
        <v>0</v>
      </c>
      <c r="E437" s="56">
        <f t="shared" si="604"/>
        <v>0</v>
      </c>
      <c r="F437" s="75">
        <f t="shared" si="605"/>
        <v>0</v>
      </c>
      <c r="G437" s="76"/>
      <c r="H437" s="76"/>
      <c r="I437" s="77">
        <f t="shared" ref="I437:I445" si="609">K437+R437</f>
        <v>0</v>
      </c>
      <c r="J437" s="16">
        <f t="shared" ref="J437:J445" si="610">P437+T437</f>
        <v>0</v>
      </c>
      <c r="K437" s="77">
        <f t="shared" ref="K437:K445" si="611">L437+Q437</f>
        <v>0</v>
      </c>
      <c r="L437" s="77">
        <f t="shared" ref="L437:L445" si="612">M437+N437</f>
        <v>0</v>
      </c>
      <c r="M437" s="73"/>
      <c r="N437" s="78">
        <f t="shared" si="606"/>
        <v>0</v>
      </c>
      <c r="O437" s="73"/>
      <c r="P437" s="73"/>
      <c r="Q437" s="73"/>
      <c r="R437" s="68">
        <f t="shared" si="607"/>
        <v>0</v>
      </c>
      <c r="S437" s="65"/>
      <c r="T437" s="69">
        <f t="shared" si="608"/>
        <v>0</v>
      </c>
      <c r="U437" s="70"/>
      <c r="V437" s="72"/>
      <c r="W437" s="72"/>
      <c r="X437" s="72"/>
    </row>
    <row r="438" spans="1:24" x14ac:dyDescent="0.3">
      <c r="A438" s="72"/>
      <c r="B438" s="73">
        <v>5</v>
      </c>
      <c r="C438" s="74"/>
      <c r="D438" s="56">
        <f t="shared" si="603"/>
        <v>0</v>
      </c>
      <c r="E438" s="56">
        <f t="shared" si="604"/>
        <v>0</v>
      </c>
      <c r="F438" s="75">
        <f t="shared" si="605"/>
        <v>0</v>
      </c>
      <c r="G438" s="76"/>
      <c r="H438" s="76"/>
      <c r="I438" s="77">
        <f t="shared" si="609"/>
        <v>0</v>
      </c>
      <c r="J438" s="16">
        <f t="shared" si="610"/>
        <v>0</v>
      </c>
      <c r="K438" s="77">
        <f t="shared" si="611"/>
        <v>0</v>
      </c>
      <c r="L438" s="77">
        <f t="shared" si="612"/>
        <v>0</v>
      </c>
      <c r="M438" s="73"/>
      <c r="N438" s="78">
        <f t="shared" si="606"/>
        <v>0</v>
      </c>
      <c r="O438" s="73"/>
      <c r="P438" s="73"/>
      <c r="Q438" s="73"/>
      <c r="R438" s="68">
        <f t="shared" si="607"/>
        <v>0</v>
      </c>
      <c r="S438" s="65"/>
      <c r="T438" s="69">
        <f t="shared" si="608"/>
        <v>0</v>
      </c>
      <c r="U438" s="70"/>
      <c r="V438" s="72"/>
      <c r="W438" s="72"/>
      <c r="X438" s="72"/>
    </row>
    <row r="439" spans="1:24" x14ac:dyDescent="0.3">
      <c r="A439" s="72"/>
      <c r="B439" s="73">
        <v>5</v>
      </c>
      <c r="C439" s="74"/>
      <c r="D439" s="56">
        <f t="shared" si="603"/>
        <v>0</v>
      </c>
      <c r="E439" s="56">
        <f t="shared" si="604"/>
        <v>0</v>
      </c>
      <c r="F439" s="75">
        <f t="shared" si="605"/>
        <v>0</v>
      </c>
      <c r="G439" s="76"/>
      <c r="H439" s="76"/>
      <c r="I439" s="77">
        <f t="shared" si="609"/>
        <v>0</v>
      </c>
      <c r="J439" s="16">
        <f t="shared" si="610"/>
        <v>0</v>
      </c>
      <c r="K439" s="77">
        <f t="shared" si="611"/>
        <v>0</v>
      </c>
      <c r="L439" s="77">
        <f t="shared" si="612"/>
        <v>0</v>
      </c>
      <c r="M439" s="73"/>
      <c r="N439" s="78">
        <f t="shared" si="606"/>
        <v>0</v>
      </c>
      <c r="O439" s="73"/>
      <c r="P439" s="73"/>
      <c r="Q439" s="73"/>
      <c r="R439" s="68">
        <f t="shared" si="607"/>
        <v>0</v>
      </c>
      <c r="S439" s="65"/>
      <c r="T439" s="69">
        <f t="shared" si="608"/>
        <v>0</v>
      </c>
      <c r="U439" s="70"/>
      <c r="V439" s="72"/>
      <c r="W439" s="72"/>
      <c r="X439" s="72"/>
    </row>
    <row r="440" spans="1:24" x14ac:dyDescent="0.3">
      <c r="A440" s="72"/>
      <c r="B440" s="73">
        <v>5</v>
      </c>
      <c r="C440" s="74"/>
      <c r="D440" s="56">
        <f t="shared" ref="D440:D443" si="613">IF(C440&gt;0,K440/(I440/C440),0)</f>
        <v>0</v>
      </c>
      <c r="E440" s="56">
        <f t="shared" ref="E440:E443" si="614">IF(C440&gt;0,R440/(I440/C440),0)</f>
        <v>0</v>
      </c>
      <c r="F440" s="75">
        <f t="shared" ref="F440:F443" si="615">IF(U440&gt;0,FLOOR((P440+T440)/U440,0.1),0)</f>
        <v>0</v>
      </c>
      <c r="G440" s="76"/>
      <c r="H440" s="76"/>
      <c r="I440" s="77">
        <f t="shared" ref="I440:I443" si="616">K440+R440</f>
        <v>0</v>
      </c>
      <c r="J440" s="16">
        <f t="shared" ref="J440:J443" si="617">P440+T440</f>
        <v>0</v>
      </c>
      <c r="K440" s="77">
        <f t="shared" ref="K440:K443" si="618">L440+Q440</f>
        <v>0</v>
      </c>
      <c r="L440" s="77">
        <f t="shared" ref="L440:L443" si="619">M440+N440</f>
        <v>0</v>
      </c>
      <c r="M440" s="73"/>
      <c r="N440" s="78">
        <f t="shared" ref="N440:N443" si="620">O440+P440</f>
        <v>0</v>
      </c>
      <c r="O440" s="73"/>
      <c r="P440" s="73"/>
      <c r="Q440" s="73"/>
      <c r="R440" s="68">
        <f t="shared" ref="R440:R443" si="621">(C440*U440)-K440</f>
        <v>0</v>
      </c>
      <c r="S440" s="65"/>
      <c r="T440" s="69">
        <f t="shared" ref="T440:T443" si="622">R440-S440</f>
        <v>0</v>
      </c>
      <c r="U440" s="70"/>
      <c r="V440" s="72"/>
      <c r="W440" s="72"/>
      <c r="X440" s="72"/>
    </row>
    <row r="441" spans="1:24" x14ac:dyDescent="0.3">
      <c r="A441" s="72"/>
      <c r="B441" s="73">
        <v>5</v>
      </c>
      <c r="C441" s="74"/>
      <c r="D441" s="56">
        <f t="shared" si="613"/>
        <v>0</v>
      </c>
      <c r="E441" s="56">
        <f t="shared" si="614"/>
        <v>0</v>
      </c>
      <c r="F441" s="75">
        <f t="shared" si="615"/>
        <v>0</v>
      </c>
      <c r="G441" s="76"/>
      <c r="H441" s="76"/>
      <c r="I441" s="77">
        <f t="shared" si="616"/>
        <v>0</v>
      </c>
      <c r="J441" s="16">
        <f t="shared" si="617"/>
        <v>0</v>
      </c>
      <c r="K441" s="77">
        <f t="shared" si="618"/>
        <v>0</v>
      </c>
      <c r="L441" s="77">
        <f t="shared" si="619"/>
        <v>0</v>
      </c>
      <c r="M441" s="73"/>
      <c r="N441" s="78">
        <f t="shared" si="620"/>
        <v>0</v>
      </c>
      <c r="O441" s="73"/>
      <c r="P441" s="73"/>
      <c r="Q441" s="73"/>
      <c r="R441" s="68">
        <f t="shared" si="621"/>
        <v>0</v>
      </c>
      <c r="S441" s="65"/>
      <c r="T441" s="69">
        <f t="shared" si="622"/>
        <v>0</v>
      </c>
      <c r="U441" s="70"/>
      <c r="V441" s="72"/>
      <c r="W441" s="72"/>
      <c r="X441" s="72"/>
    </row>
    <row r="442" spans="1:24" x14ac:dyDescent="0.3">
      <c r="A442" s="72"/>
      <c r="B442" s="73">
        <v>5</v>
      </c>
      <c r="C442" s="74"/>
      <c r="D442" s="56">
        <f t="shared" si="613"/>
        <v>0</v>
      </c>
      <c r="E442" s="56">
        <f t="shared" si="614"/>
        <v>0</v>
      </c>
      <c r="F442" s="75">
        <f t="shared" si="615"/>
        <v>0</v>
      </c>
      <c r="G442" s="76"/>
      <c r="H442" s="76"/>
      <c r="I442" s="77">
        <f t="shared" si="616"/>
        <v>0</v>
      </c>
      <c r="J442" s="16">
        <f t="shared" si="617"/>
        <v>0</v>
      </c>
      <c r="K442" s="77">
        <f t="shared" si="618"/>
        <v>0</v>
      </c>
      <c r="L442" s="77">
        <f t="shared" si="619"/>
        <v>0</v>
      </c>
      <c r="M442" s="73"/>
      <c r="N442" s="78">
        <f t="shared" si="620"/>
        <v>0</v>
      </c>
      <c r="O442" s="73"/>
      <c r="P442" s="73"/>
      <c r="Q442" s="73"/>
      <c r="R442" s="68">
        <f t="shared" si="621"/>
        <v>0</v>
      </c>
      <c r="S442" s="65"/>
      <c r="T442" s="69">
        <f t="shared" si="622"/>
        <v>0</v>
      </c>
      <c r="U442" s="70"/>
      <c r="V442" s="72"/>
      <c r="W442" s="72"/>
      <c r="X442" s="72"/>
    </row>
    <row r="443" spans="1:24" x14ac:dyDescent="0.3">
      <c r="A443" s="72"/>
      <c r="B443" s="73">
        <v>5</v>
      </c>
      <c r="C443" s="74"/>
      <c r="D443" s="56">
        <f t="shared" si="613"/>
        <v>0</v>
      </c>
      <c r="E443" s="56">
        <f t="shared" si="614"/>
        <v>0</v>
      </c>
      <c r="F443" s="75">
        <f t="shared" si="615"/>
        <v>0</v>
      </c>
      <c r="G443" s="76"/>
      <c r="H443" s="76"/>
      <c r="I443" s="77">
        <f t="shared" si="616"/>
        <v>0</v>
      </c>
      <c r="J443" s="16">
        <f t="shared" si="617"/>
        <v>0</v>
      </c>
      <c r="K443" s="77">
        <f t="shared" si="618"/>
        <v>0</v>
      </c>
      <c r="L443" s="77">
        <f t="shared" si="619"/>
        <v>0</v>
      </c>
      <c r="M443" s="73"/>
      <c r="N443" s="78">
        <f t="shared" si="620"/>
        <v>0</v>
      </c>
      <c r="O443" s="73"/>
      <c r="P443" s="73"/>
      <c r="Q443" s="73"/>
      <c r="R443" s="68">
        <f t="shared" si="621"/>
        <v>0</v>
      </c>
      <c r="S443" s="65"/>
      <c r="T443" s="69">
        <f t="shared" si="622"/>
        <v>0</v>
      </c>
      <c r="U443" s="70"/>
      <c r="V443" s="72"/>
      <c r="W443" s="72"/>
      <c r="X443" s="72"/>
    </row>
    <row r="444" spans="1:24" x14ac:dyDescent="0.3">
      <c r="A444" s="72"/>
      <c r="B444" s="73">
        <v>5</v>
      </c>
      <c r="C444" s="74"/>
      <c r="D444" s="56">
        <f t="shared" si="603"/>
        <v>0</v>
      </c>
      <c r="E444" s="56">
        <f t="shared" si="604"/>
        <v>0</v>
      </c>
      <c r="F444" s="75">
        <f t="shared" si="605"/>
        <v>0</v>
      </c>
      <c r="G444" s="76"/>
      <c r="H444" s="76"/>
      <c r="I444" s="77">
        <f t="shared" si="609"/>
        <v>0</v>
      </c>
      <c r="J444" s="16">
        <f t="shared" si="610"/>
        <v>0</v>
      </c>
      <c r="K444" s="77">
        <f t="shared" si="611"/>
        <v>0</v>
      </c>
      <c r="L444" s="77">
        <f t="shared" si="612"/>
        <v>0</v>
      </c>
      <c r="M444" s="73"/>
      <c r="N444" s="78">
        <f t="shared" si="606"/>
        <v>0</v>
      </c>
      <c r="O444" s="73"/>
      <c r="P444" s="73"/>
      <c r="Q444" s="73"/>
      <c r="R444" s="68">
        <f t="shared" si="607"/>
        <v>0</v>
      </c>
      <c r="S444" s="65"/>
      <c r="T444" s="69">
        <f t="shared" si="608"/>
        <v>0</v>
      </c>
      <c r="U444" s="70"/>
      <c r="V444" s="72"/>
      <c r="W444" s="72"/>
      <c r="X444" s="72"/>
    </row>
    <row r="445" spans="1:24" x14ac:dyDescent="0.3">
      <c r="A445" s="72"/>
      <c r="B445" s="73">
        <v>5</v>
      </c>
      <c r="C445" s="74"/>
      <c r="D445" s="56">
        <f t="shared" si="603"/>
        <v>0</v>
      </c>
      <c r="E445" s="56">
        <f t="shared" si="604"/>
        <v>0</v>
      </c>
      <c r="F445" s="75">
        <f t="shared" si="605"/>
        <v>0</v>
      </c>
      <c r="G445" s="76"/>
      <c r="H445" s="76"/>
      <c r="I445" s="77">
        <f t="shared" si="609"/>
        <v>0</v>
      </c>
      <c r="J445" s="16">
        <f t="shared" si="610"/>
        <v>0</v>
      </c>
      <c r="K445" s="77">
        <f t="shared" si="611"/>
        <v>0</v>
      </c>
      <c r="L445" s="77">
        <f t="shared" si="612"/>
        <v>0</v>
      </c>
      <c r="M445" s="73"/>
      <c r="N445" s="78">
        <f t="shared" si="606"/>
        <v>0</v>
      </c>
      <c r="O445" s="73"/>
      <c r="P445" s="73"/>
      <c r="Q445" s="73"/>
      <c r="R445" s="68">
        <f t="shared" si="607"/>
        <v>0</v>
      </c>
      <c r="S445" s="65"/>
      <c r="T445" s="69">
        <f t="shared" si="608"/>
        <v>0</v>
      </c>
      <c r="U445" s="70"/>
      <c r="V445" s="72"/>
      <c r="W445" s="72"/>
      <c r="X445" s="72"/>
    </row>
    <row r="446" spans="1:24" x14ac:dyDescent="0.3">
      <c r="A446" s="79" t="s">
        <v>149</v>
      </c>
      <c r="B446" s="57">
        <v>5</v>
      </c>
      <c r="C446" s="12">
        <f>SUM(C436:C445)</f>
        <v>0</v>
      </c>
      <c r="D446" s="12">
        <f>SUM(D436:D445)</f>
        <v>0</v>
      </c>
      <c r="E446" s="12">
        <f>SUM(E436:E445)</f>
        <v>0</v>
      </c>
      <c r="F446" s="56" t="s">
        <v>14</v>
      </c>
      <c r="G446" s="57" t="s">
        <v>14</v>
      </c>
      <c r="H446" s="57" t="s">
        <v>14</v>
      </c>
      <c r="I446" s="12">
        <f>SUM(I436:I445)</f>
        <v>0</v>
      </c>
      <c r="J446" s="56" t="s">
        <v>14</v>
      </c>
      <c r="K446" s="12">
        <f>SUM(K436:K445)</f>
        <v>0</v>
      </c>
      <c r="L446" s="12">
        <f>SUM(L436:L445)</f>
        <v>0</v>
      </c>
      <c r="M446" s="12">
        <f>SUM(M436:M445)</f>
        <v>0</v>
      </c>
      <c r="N446" s="12">
        <f>SUM(N436:N445)</f>
        <v>0</v>
      </c>
      <c r="O446" s="12">
        <f>SUM(O436:O445)</f>
        <v>0</v>
      </c>
      <c r="P446" s="56" t="s">
        <v>14</v>
      </c>
      <c r="Q446" s="12">
        <f>SUM(Q436:Q445)</f>
        <v>0</v>
      </c>
      <c r="R446" s="12">
        <f>SUM(R436:R445)</f>
        <v>0</v>
      </c>
      <c r="S446" s="12">
        <f>SUM(S436:S445)</f>
        <v>0</v>
      </c>
      <c r="T446" s="56" t="s">
        <v>14</v>
      </c>
      <c r="U446" s="57" t="s">
        <v>14</v>
      </c>
      <c r="V446" s="57" t="s">
        <v>14</v>
      </c>
      <c r="W446" s="57" t="s">
        <v>14</v>
      </c>
      <c r="X446" s="57" t="s">
        <v>14</v>
      </c>
    </row>
    <row r="447" spans="1:24" x14ac:dyDescent="0.3">
      <c r="A447" s="79" t="s">
        <v>150</v>
      </c>
      <c r="B447" s="57">
        <v>5</v>
      </c>
      <c r="C447" s="56" t="s">
        <v>14</v>
      </c>
      <c r="D447" s="56" t="s">
        <v>14</v>
      </c>
      <c r="E447" s="56" t="s">
        <v>14</v>
      </c>
      <c r="F447" s="12">
        <f>SUM(F436:F445)</f>
        <v>0</v>
      </c>
      <c r="G447" s="57" t="s">
        <v>14</v>
      </c>
      <c r="H447" s="57" t="s">
        <v>14</v>
      </c>
      <c r="I447" s="57" t="s">
        <v>14</v>
      </c>
      <c r="J447" s="12">
        <f>SUM(J436:J445)</f>
        <v>0</v>
      </c>
      <c r="K447" s="57" t="s">
        <v>14</v>
      </c>
      <c r="L447" s="57" t="s">
        <v>14</v>
      </c>
      <c r="M447" s="57" t="s">
        <v>14</v>
      </c>
      <c r="N447" s="57" t="s">
        <v>14</v>
      </c>
      <c r="O447" s="57" t="s">
        <v>14</v>
      </c>
      <c r="P447" s="12">
        <f>SUM(P436:P445)</f>
        <v>0</v>
      </c>
      <c r="Q447" s="57" t="s">
        <v>14</v>
      </c>
      <c r="R447" s="57" t="s">
        <v>14</v>
      </c>
      <c r="S447" s="57" t="s">
        <v>14</v>
      </c>
      <c r="T447" s="12">
        <f>SUM(T436:T445)</f>
        <v>0</v>
      </c>
      <c r="U447" s="16" t="s">
        <v>14</v>
      </c>
      <c r="V447" s="57" t="s">
        <v>14</v>
      </c>
      <c r="W447" s="57" t="s">
        <v>14</v>
      </c>
      <c r="X447" s="57" t="s">
        <v>14</v>
      </c>
    </row>
    <row r="448" spans="1:24" x14ac:dyDescent="0.3">
      <c r="A448" s="79" t="s">
        <v>151</v>
      </c>
      <c r="B448" s="57">
        <v>5</v>
      </c>
      <c r="C448" s="12">
        <f>SUMIF(H436:H445,"f",C436:C445)</f>
        <v>0</v>
      </c>
      <c r="D448" s="12">
        <f>SUMIF(H436:H445,"f",D436:D445)</f>
        <v>0</v>
      </c>
      <c r="E448" s="12">
        <f>SUMIF(H436:H445,"f",E436:E445)</f>
        <v>0</v>
      </c>
      <c r="F448" s="56" t="s">
        <v>14</v>
      </c>
      <c r="G448" s="57" t="s">
        <v>14</v>
      </c>
      <c r="H448" s="57" t="s">
        <v>14</v>
      </c>
      <c r="I448" s="12">
        <f>SUMIF(H436:H445,"f",I436:I445)</f>
        <v>0</v>
      </c>
      <c r="J448" s="57" t="s">
        <v>14</v>
      </c>
      <c r="K448" s="12">
        <f>SUMIF(H436:H445,"f",K436:K445)</f>
        <v>0</v>
      </c>
      <c r="L448" s="12">
        <f>SUMIF(H436:H445,"f",L436:L445)</f>
        <v>0</v>
      </c>
      <c r="M448" s="12">
        <f>SUMIF(H436:H445,"f",M436:M445)</f>
        <v>0</v>
      </c>
      <c r="N448" s="12">
        <f>SUMIF(H436:H445,"f",N436:N445)</f>
        <v>0</v>
      </c>
      <c r="O448" s="12">
        <f>SUMIF(H436:H445,"f",O436:O445)</f>
        <v>0</v>
      </c>
      <c r="P448" s="57" t="s">
        <v>14</v>
      </c>
      <c r="Q448" s="12">
        <f>SUMIF(H436:H445,"f",Q436:Q445)</f>
        <v>0</v>
      </c>
      <c r="R448" s="12">
        <f>SUMIF(H436:H445,"f",R436:R445)</f>
        <v>0</v>
      </c>
      <c r="S448" s="12">
        <f>SUMIF(H436:H445,"f",S436:S445)</f>
        <v>0</v>
      </c>
      <c r="T448" s="57" t="s">
        <v>14</v>
      </c>
      <c r="U448" s="57" t="s">
        <v>14</v>
      </c>
      <c r="V448" s="57" t="s">
        <v>14</v>
      </c>
      <c r="W448" s="57" t="s">
        <v>14</v>
      </c>
      <c r="X448" s="57" t="s">
        <v>14</v>
      </c>
    </row>
    <row r="449" spans="1:24" x14ac:dyDescent="0.3">
      <c r="A449" s="183" t="s">
        <v>29</v>
      </c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</row>
    <row r="450" spans="1:24" x14ac:dyDescent="0.3">
      <c r="A450" s="72" t="s">
        <v>213</v>
      </c>
      <c r="B450" s="73">
        <v>5</v>
      </c>
      <c r="C450" s="74">
        <v>3</v>
      </c>
      <c r="D450" s="56">
        <f t="shared" ref="D450:D459" si="623">IF(C450&gt;0,K450/(I450/C450),0)</f>
        <v>1.36</v>
      </c>
      <c r="E450" s="56">
        <f t="shared" ref="E450:E459" si="624">IF(C450&gt;0,R450/(I450/C450),0)</f>
        <v>1.64</v>
      </c>
      <c r="F450" s="75">
        <f t="shared" ref="F450:F459" si="625">IF(U450&gt;0,FLOOR((P450+T450)/U450,0.1),0)</f>
        <v>2.2000000000000002</v>
      </c>
      <c r="G450" s="76" t="s">
        <v>17</v>
      </c>
      <c r="H450" s="76" t="s">
        <v>19</v>
      </c>
      <c r="I450" s="77">
        <f>K450+R450</f>
        <v>75</v>
      </c>
      <c r="J450" s="16">
        <f>P450+T450</f>
        <v>56</v>
      </c>
      <c r="K450" s="77">
        <f>L450+Q450</f>
        <v>34</v>
      </c>
      <c r="L450" s="77">
        <f>M450+N450</f>
        <v>30</v>
      </c>
      <c r="M450" s="73">
        <v>15</v>
      </c>
      <c r="N450" s="78">
        <f t="shared" ref="N450:N459" si="626">O450+P450</f>
        <v>15</v>
      </c>
      <c r="O450" s="73">
        <v>0</v>
      </c>
      <c r="P450" s="73">
        <v>15</v>
      </c>
      <c r="Q450" s="73">
        <v>4</v>
      </c>
      <c r="R450" s="68">
        <f t="shared" ref="R450:R459" si="627">(C450*U450)-K450</f>
        <v>41</v>
      </c>
      <c r="S450" s="65"/>
      <c r="T450" s="69">
        <f t="shared" ref="T450:T459" si="628">R450-S450</f>
        <v>41</v>
      </c>
      <c r="U450" s="70">
        <v>25</v>
      </c>
      <c r="V450" s="72">
        <v>100</v>
      </c>
      <c r="W450" s="72"/>
      <c r="X450" s="72"/>
    </row>
    <row r="451" spans="1:24" x14ac:dyDescent="0.3">
      <c r="A451" s="72" t="s">
        <v>214</v>
      </c>
      <c r="B451" s="73">
        <v>5</v>
      </c>
      <c r="C451" s="74">
        <v>3</v>
      </c>
      <c r="D451" s="56">
        <f t="shared" si="623"/>
        <v>1.28</v>
      </c>
      <c r="E451" s="56">
        <f t="shared" si="624"/>
        <v>1.72</v>
      </c>
      <c r="F451" s="75">
        <f t="shared" si="625"/>
        <v>2.5</v>
      </c>
      <c r="G451" s="76" t="s">
        <v>21</v>
      </c>
      <c r="H451" s="76" t="s">
        <v>19</v>
      </c>
      <c r="I451" s="77">
        <f t="shared" ref="I451:I459" si="629">K451+R451</f>
        <v>75</v>
      </c>
      <c r="J451" s="16">
        <f t="shared" ref="J451:J459" si="630">P451+T451</f>
        <v>63</v>
      </c>
      <c r="K451" s="77">
        <f t="shared" ref="K451:K459" si="631">L451+Q451</f>
        <v>32</v>
      </c>
      <c r="L451" s="77">
        <f t="shared" ref="L451:L459" si="632">M451+N451</f>
        <v>30</v>
      </c>
      <c r="M451" s="73">
        <v>10</v>
      </c>
      <c r="N451" s="78">
        <f t="shared" si="626"/>
        <v>20</v>
      </c>
      <c r="O451" s="73">
        <v>0</v>
      </c>
      <c r="P451" s="73">
        <v>20</v>
      </c>
      <c r="Q451" s="73">
        <v>2</v>
      </c>
      <c r="R451" s="68">
        <f t="shared" si="627"/>
        <v>43</v>
      </c>
      <c r="S451" s="65"/>
      <c r="T451" s="69">
        <f t="shared" si="628"/>
        <v>43</v>
      </c>
      <c r="U451" s="70">
        <v>25</v>
      </c>
      <c r="V451" s="72">
        <v>100</v>
      </c>
      <c r="W451" s="72"/>
      <c r="X451" s="72"/>
    </row>
    <row r="452" spans="1:24" x14ac:dyDescent="0.3">
      <c r="A452" s="72" t="s">
        <v>215</v>
      </c>
      <c r="B452" s="73">
        <v>5</v>
      </c>
      <c r="C452" s="74">
        <v>3.5</v>
      </c>
      <c r="D452" s="56">
        <f t="shared" si="623"/>
        <v>1.96</v>
      </c>
      <c r="E452" s="56">
        <f t="shared" si="624"/>
        <v>1.54</v>
      </c>
      <c r="F452" s="75">
        <f t="shared" si="625"/>
        <v>2.7</v>
      </c>
      <c r="G452" s="76" t="s">
        <v>17</v>
      </c>
      <c r="H452" s="76" t="s">
        <v>19</v>
      </c>
      <c r="I452" s="77">
        <f t="shared" si="629"/>
        <v>87.5</v>
      </c>
      <c r="J452" s="16">
        <f t="shared" si="630"/>
        <v>68.5</v>
      </c>
      <c r="K452" s="77">
        <f t="shared" si="631"/>
        <v>49</v>
      </c>
      <c r="L452" s="77">
        <f t="shared" si="632"/>
        <v>45</v>
      </c>
      <c r="M452" s="73">
        <v>15</v>
      </c>
      <c r="N452" s="78">
        <f t="shared" si="626"/>
        <v>30</v>
      </c>
      <c r="O452" s="73">
        <v>0</v>
      </c>
      <c r="P452" s="73">
        <v>30</v>
      </c>
      <c r="Q452" s="73">
        <v>4</v>
      </c>
      <c r="R452" s="68">
        <f t="shared" si="627"/>
        <v>38.5</v>
      </c>
      <c r="S452" s="65"/>
      <c r="T452" s="69">
        <f t="shared" si="628"/>
        <v>38.5</v>
      </c>
      <c r="U452" s="70">
        <v>25</v>
      </c>
      <c r="V452" s="72">
        <v>100</v>
      </c>
      <c r="W452" s="72"/>
      <c r="X452" s="72"/>
    </row>
    <row r="453" spans="1:24" x14ac:dyDescent="0.3">
      <c r="A453" s="72" t="s">
        <v>216</v>
      </c>
      <c r="B453" s="73">
        <v>5</v>
      </c>
      <c r="C453" s="74">
        <v>3.5</v>
      </c>
      <c r="D453" s="56">
        <f t="shared" ref="D453" si="633">IF(C453&gt;0,K453/(I453/C453),0)</f>
        <v>1.96</v>
      </c>
      <c r="E453" s="56">
        <f t="shared" ref="E453" si="634">IF(C453&gt;0,R453/(I453/C453),0)</f>
        <v>1.54</v>
      </c>
      <c r="F453" s="75">
        <f t="shared" ref="F453" si="635">IF(U453&gt;0,FLOOR((P453+T453)/U453,0.1),0)</f>
        <v>2.7</v>
      </c>
      <c r="G453" s="76" t="s">
        <v>17</v>
      </c>
      <c r="H453" s="76" t="s">
        <v>19</v>
      </c>
      <c r="I453" s="77">
        <f t="shared" ref="I453" si="636">K453+R453</f>
        <v>87.5</v>
      </c>
      <c r="J453" s="16">
        <f t="shared" ref="J453" si="637">P453+T453</f>
        <v>68.5</v>
      </c>
      <c r="K453" s="77">
        <f t="shared" ref="K453" si="638">L453+Q453</f>
        <v>49</v>
      </c>
      <c r="L453" s="77">
        <f t="shared" ref="L453" si="639">M453+N453</f>
        <v>45</v>
      </c>
      <c r="M453" s="73">
        <v>15</v>
      </c>
      <c r="N453" s="78">
        <f t="shared" ref="N453" si="640">O453+P453</f>
        <v>30</v>
      </c>
      <c r="O453" s="73">
        <v>0</v>
      </c>
      <c r="P453" s="73">
        <v>30</v>
      </c>
      <c r="Q453" s="73">
        <v>4</v>
      </c>
      <c r="R453" s="68">
        <f t="shared" si="627"/>
        <v>38.5</v>
      </c>
      <c r="S453" s="65"/>
      <c r="T453" s="69">
        <f t="shared" si="628"/>
        <v>38.5</v>
      </c>
      <c r="U453" s="70">
        <v>25</v>
      </c>
      <c r="V453" s="72">
        <v>100</v>
      </c>
      <c r="W453" s="72"/>
      <c r="X453" s="72"/>
    </row>
    <row r="454" spans="1:24" x14ac:dyDescent="0.3">
      <c r="A454" s="72" t="s">
        <v>217</v>
      </c>
      <c r="B454" s="73">
        <v>5</v>
      </c>
      <c r="C454" s="74">
        <v>3.5</v>
      </c>
      <c r="D454" s="56">
        <f t="shared" si="623"/>
        <v>1.88</v>
      </c>
      <c r="E454" s="56">
        <f t="shared" si="624"/>
        <v>1.62</v>
      </c>
      <c r="F454" s="75">
        <f t="shared" si="625"/>
        <v>1.3</v>
      </c>
      <c r="G454" s="76" t="s">
        <v>21</v>
      </c>
      <c r="H454" s="76" t="s">
        <v>19</v>
      </c>
      <c r="I454" s="77">
        <f t="shared" si="629"/>
        <v>87.5</v>
      </c>
      <c r="J454" s="16">
        <f t="shared" si="630"/>
        <v>34.5</v>
      </c>
      <c r="K454" s="77">
        <f t="shared" si="631"/>
        <v>47</v>
      </c>
      <c r="L454" s="77">
        <f t="shared" si="632"/>
        <v>45</v>
      </c>
      <c r="M454" s="73">
        <v>15</v>
      </c>
      <c r="N454" s="78">
        <f t="shared" si="626"/>
        <v>30</v>
      </c>
      <c r="O454" s="73">
        <v>15</v>
      </c>
      <c r="P454" s="73">
        <v>15</v>
      </c>
      <c r="Q454" s="73">
        <v>2</v>
      </c>
      <c r="R454" s="68">
        <f t="shared" si="627"/>
        <v>40.5</v>
      </c>
      <c r="S454" s="65">
        <v>21</v>
      </c>
      <c r="T454" s="69">
        <f t="shared" si="628"/>
        <v>19.5</v>
      </c>
      <c r="U454" s="70">
        <v>25</v>
      </c>
      <c r="V454" s="72">
        <v>100</v>
      </c>
      <c r="W454" s="72"/>
      <c r="X454" s="72"/>
    </row>
    <row r="455" spans="1:24" x14ac:dyDescent="0.3">
      <c r="A455" s="72"/>
      <c r="B455" s="73">
        <v>5</v>
      </c>
      <c r="C455" s="74"/>
      <c r="D455" s="56">
        <f t="shared" si="623"/>
        <v>0</v>
      </c>
      <c r="E455" s="56">
        <f t="shared" si="624"/>
        <v>0</v>
      </c>
      <c r="F455" s="75">
        <f t="shared" si="625"/>
        <v>0</v>
      </c>
      <c r="G455" s="76"/>
      <c r="H455" s="76"/>
      <c r="I455" s="77">
        <f t="shared" si="629"/>
        <v>0</v>
      </c>
      <c r="J455" s="16">
        <f t="shared" si="630"/>
        <v>0</v>
      </c>
      <c r="K455" s="77">
        <f t="shared" si="631"/>
        <v>0</v>
      </c>
      <c r="L455" s="77">
        <f t="shared" si="632"/>
        <v>0</v>
      </c>
      <c r="M455" s="73"/>
      <c r="N455" s="78">
        <f t="shared" si="626"/>
        <v>0</v>
      </c>
      <c r="O455" s="73"/>
      <c r="P455" s="73"/>
      <c r="Q455" s="73"/>
      <c r="R455" s="68">
        <f t="shared" si="627"/>
        <v>0</v>
      </c>
      <c r="S455" s="65"/>
      <c r="T455" s="69">
        <f t="shared" si="628"/>
        <v>0</v>
      </c>
      <c r="U455" s="70"/>
      <c r="V455" s="72"/>
      <c r="W455" s="72"/>
      <c r="X455" s="72"/>
    </row>
    <row r="456" spans="1:24" x14ac:dyDescent="0.3">
      <c r="A456" s="72"/>
      <c r="B456" s="73">
        <v>5</v>
      </c>
      <c r="C456" s="74"/>
      <c r="D456" s="56">
        <f t="shared" si="623"/>
        <v>0</v>
      </c>
      <c r="E456" s="56">
        <f t="shared" si="624"/>
        <v>0</v>
      </c>
      <c r="F456" s="75">
        <f t="shared" si="625"/>
        <v>0</v>
      </c>
      <c r="G456" s="76"/>
      <c r="H456" s="76"/>
      <c r="I456" s="77">
        <f t="shared" si="629"/>
        <v>0</v>
      </c>
      <c r="J456" s="16">
        <f t="shared" si="630"/>
        <v>0</v>
      </c>
      <c r="K456" s="77">
        <f t="shared" si="631"/>
        <v>0</v>
      </c>
      <c r="L456" s="77">
        <f t="shared" si="632"/>
        <v>0</v>
      </c>
      <c r="M456" s="73"/>
      <c r="N456" s="78">
        <f t="shared" si="626"/>
        <v>0</v>
      </c>
      <c r="O456" s="73"/>
      <c r="P456" s="73"/>
      <c r="Q456" s="73"/>
      <c r="R456" s="68">
        <f t="shared" si="627"/>
        <v>0</v>
      </c>
      <c r="S456" s="65"/>
      <c r="T456" s="69">
        <f t="shared" si="628"/>
        <v>0</v>
      </c>
      <c r="U456" s="70"/>
      <c r="V456" s="72"/>
      <c r="W456" s="72"/>
      <c r="X456" s="72"/>
    </row>
    <row r="457" spans="1:24" x14ac:dyDescent="0.3">
      <c r="A457" s="72"/>
      <c r="B457" s="73">
        <v>5</v>
      </c>
      <c r="C457" s="74"/>
      <c r="D457" s="56">
        <f t="shared" ref="D457:D458" si="641">IF(C457&gt;0,K457/(I457/C457),0)</f>
        <v>0</v>
      </c>
      <c r="E457" s="56">
        <f t="shared" ref="E457:E458" si="642">IF(C457&gt;0,R457/(I457/C457),0)</f>
        <v>0</v>
      </c>
      <c r="F457" s="75">
        <f t="shared" ref="F457:F458" si="643">IF(U457&gt;0,FLOOR((P457+T457)/U457,0.1),0)</f>
        <v>0</v>
      </c>
      <c r="G457" s="76"/>
      <c r="H457" s="76"/>
      <c r="I457" s="77">
        <f t="shared" ref="I457:I458" si="644">K457+R457</f>
        <v>0</v>
      </c>
      <c r="J457" s="16">
        <f t="shared" ref="J457:J458" si="645">P457+T457</f>
        <v>0</v>
      </c>
      <c r="K457" s="77">
        <f t="shared" ref="K457:K458" si="646">L457+Q457</f>
        <v>0</v>
      </c>
      <c r="L457" s="77">
        <f t="shared" ref="L457:L458" si="647">M457+N457</f>
        <v>0</v>
      </c>
      <c r="M457" s="73"/>
      <c r="N457" s="78">
        <f t="shared" ref="N457:N458" si="648">O457+P457</f>
        <v>0</v>
      </c>
      <c r="O457" s="73"/>
      <c r="P457" s="73"/>
      <c r="Q457" s="73"/>
      <c r="R457" s="68">
        <f t="shared" si="627"/>
        <v>0</v>
      </c>
      <c r="S457" s="65"/>
      <c r="T457" s="69">
        <f t="shared" si="628"/>
        <v>0</v>
      </c>
      <c r="U457" s="70"/>
      <c r="V457" s="72"/>
      <c r="W457" s="72"/>
      <c r="X457" s="72"/>
    </row>
    <row r="458" spans="1:24" x14ac:dyDescent="0.3">
      <c r="A458" s="72"/>
      <c r="B458" s="73">
        <v>5</v>
      </c>
      <c r="C458" s="74"/>
      <c r="D458" s="56">
        <f t="shared" si="641"/>
        <v>0</v>
      </c>
      <c r="E458" s="56">
        <f t="shared" si="642"/>
        <v>0</v>
      </c>
      <c r="F458" s="75">
        <f t="shared" si="643"/>
        <v>0</v>
      </c>
      <c r="G458" s="76"/>
      <c r="H458" s="76"/>
      <c r="I458" s="77">
        <f t="shared" si="644"/>
        <v>0</v>
      </c>
      <c r="J458" s="16">
        <f t="shared" si="645"/>
        <v>0</v>
      </c>
      <c r="K458" s="77">
        <f t="shared" si="646"/>
        <v>0</v>
      </c>
      <c r="L458" s="77">
        <f t="shared" si="647"/>
        <v>0</v>
      </c>
      <c r="M458" s="73"/>
      <c r="N458" s="78">
        <f t="shared" si="648"/>
        <v>0</v>
      </c>
      <c r="O458" s="73"/>
      <c r="P458" s="73"/>
      <c r="Q458" s="73"/>
      <c r="R458" s="68">
        <f t="shared" si="627"/>
        <v>0</v>
      </c>
      <c r="S458" s="65"/>
      <c r="T458" s="69">
        <f t="shared" si="628"/>
        <v>0</v>
      </c>
      <c r="U458" s="70"/>
      <c r="V458" s="72"/>
      <c r="W458" s="72"/>
      <c r="X458" s="72"/>
    </row>
    <row r="459" spans="1:24" x14ac:dyDescent="0.3">
      <c r="A459" s="72"/>
      <c r="B459" s="73">
        <v>5</v>
      </c>
      <c r="C459" s="74"/>
      <c r="D459" s="56">
        <f t="shared" si="623"/>
        <v>0</v>
      </c>
      <c r="E459" s="56">
        <f t="shared" si="624"/>
        <v>0</v>
      </c>
      <c r="F459" s="75">
        <f t="shared" si="625"/>
        <v>0</v>
      </c>
      <c r="G459" s="76"/>
      <c r="H459" s="76"/>
      <c r="I459" s="77">
        <f t="shared" si="629"/>
        <v>0</v>
      </c>
      <c r="J459" s="16">
        <f t="shared" si="630"/>
        <v>0</v>
      </c>
      <c r="K459" s="77">
        <f t="shared" si="631"/>
        <v>0</v>
      </c>
      <c r="L459" s="77">
        <f t="shared" si="632"/>
        <v>0</v>
      </c>
      <c r="M459" s="73"/>
      <c r="N459" s="78">
        <f t="shared" si="626"/>
        <v>0</v>
      </c>
      <c r="O459" s="73"/>
      <c r="P459" s="73"/>
      <c r="Q459" s="73"/>
      <c r="R459" s="68">
        <f t="shared" si="627"/>
        <v>0</v>
      </c>
      <c r="S459" s="65"/>
      <c r="T459" s="69">
        <f t="shared" si="628"/>
        <v>0</v>
      </c>
      <c r="U459" s="70"/>
      <c r="V459" s="72"/>
      <c r="W459" s="72"/>
      <c r="X459" s="72"/>
    </row>
    <row r="460" spans="1:24" x14ac:dyDescent="0.3">
      <c r="A460" s="79" t="s">
        <v>149</v>
      </c>
      <c r="B460" s="57">
        <v>5</v>
      </c>
      <c r="C460" s="12">
        <f>SUM(C450:C459)</f>
        <v>16.5</v>
      </c>
      <c r="D460" s="12">
        <f>SUM(D450:D459)</f>
        <v>8.44</v>
      </c>
      <c r="E460" s="12">
        <f>SUM(E450:E459)</f>
        <v>8.06</v>
      </c>
      <c r="F460" s="56" t="s">
        <v>14</v>
      </c>
      <c r="G460" s="57" t="s">
        <v>14</v>
      </c>
      <c r="H460" s="57" t="s">
        <v>14</v>
      </c>
      <c r="I460" s="12">
        <f>SUM(I450:I459)</f>
        <v>412.5</v>
      </c>
      <c r="J460" s="56" t="s">
        <v>14</v>
      </c>
      <c r="K460" s="12">
        <f t="shared" ref="K460:O460" si="649">SUM(K450:K459)</f>
        <v>211</v>
      </c>
      <c r="L460" s="12">
        <f t="shared" si="649"/>
        <v>195</v>
      </c>
      <c r="M460" s="12">
        <f t="shared" si="649"/>
        <v>70</v>
      </c>
      <c r="N460" s="12">
        <f t="shared" si="649"/>
        <v>125</v>
      </c>
      <c r="O460" s="12">
        <f t="shared" si="649"/>
        <v>15</v>
      </c>
      <c r="P460" s="56" t="s">
        <v>14</v>
      </c>
      <c r="Q460" s="12">
        <f t="shared" ref="Q460:S460" si="650">SUM(Q450:Q459)</f>
        <v>16</v>
      </c>
      <c r="R460" s="12">
        <f t="shared" si="650"/>
        <v>201.5</v>
      </c>
      <c r="S460" s="12">
        <f t="shared" si="650"/>
        <v>21</v>
      </c>
      <c r="T460" s="56" t="s">
        <v>14</v>
      </c>
      <c r="U460" s="57" t="s">
        <v>14</v>
      </c>
      <c r="V460" s="57" t="s">
        <v>14</v>
      </c>
      <c r="W460" s="57" t="s">
        <v>14</v>
      </c>
      <c r="X460" s="57" t="s">
        <v>14</v>
      </c>
    </row>
    <row r="461" spans="1:24" x14ac:dyDescent="0.3">
      <c r="A461" s="79" t="s">
        <v>150</v>
      </c>
      <c r="B461" s="57">
        <v>5</v>
      </c>
      <c r="C461" s="56" t="s">
        <v>14</v>
      </c>
      <c r="D461" s="56" t="s">
        <v>14</v>
      </c>
      <c r="E461" s="56" t="s">
        <v>14</v>
      </c>
      <c r="F461" s="12">
        <f>SUM(F450:F459)</f>
        <v>11.400000000000002</v>
      </c>
      <c r="G461" s="57" t="s">
        <v>14</v>
      </c>
      <c r="H461" s="57" t="s">
        <v>14</v>
      </c>
      <c r="I461" s="57" t="s">
        <v>14</v>
      </c>
      <c r="J461" s="12">
        <f>SUM(J450:J459)</f>
        <v>290.5</v>
      </c>
      <c r="K461" s="57" t="s">
        <v>14</v>
      </c>
      <c r="L461" s="57" t="s">
        <v>14</v>
      </c>
      <c r="M461" s="57" t="s">
        <v>14</v>
      </c>
      <c r="N461" s="57" t="s">
        <v>14</v>
      </c>
      <c r="O461" s="57" t="s">
        <v>14</v>
      </c>
      <c r="P461" s="12">
        <f>SUM(P450:P459)</f>
        <v>110</v>
      </c>
      <c r="Q461" s="57" t="s">
        <v>14</v>
      </c>
      <c r="R461" s="57" t="s">
        <v>14</v>
      </c>
      <c r="S461" s="57" t="s">
        <v>14</v>
      </c>
      <c r="T461" s="12">
        <f>SUM(T450:T459)</f>
        <v>180.5</v>
      </c>
      <c r="U461" s="16" t="s">
        <v>14</v>
      </c>
      <c r="V461" s="57" t="s">
        <v>14</v>
      </c>
      <c r="W461" s="57" t="s">
        <v>14</v>
      </c>
      <c r="X461" s="57" t="s">
        <v>14</v>
      </c>
    </row>
    <row r="462" spans="1:24" x14ac:dyDescent="0.3">
      <c r="A462" s="79" t="s">
        <v>151</v>
      </c>
      <c r="B462" s="57">
        <v>5</v>
      </c>
      <c r="C462" s="12">
        <f>SUMIF(H450:H459,"f",C450:C459)</f>
        <v>0</v>
      </c>
      <c r="D462" s="12">
        <f>SUMIF(H450:H459,"f",D450:D459)</f>
        <v>0</v>
      </c>
      <c r="E462" s="12">
        <f>SUMIF(H450:H459,"f",E450:E459)</f>
        <v>0</v>
      </c>
      <c r="F462" s="56" t="s">
        <v>14</v>
      </c>
      <c r="G462" s="57" t="s">
        <v>14</v>
      </c>
      <c r="H462" s="57" t="s">
        <v>14</v>
      </c>
      <c r="I462" s="12">
        <f>SUMIF(H450:H459,"f",I450:I459)</f>
        <v>0</v>
      </c>
      <c r="J462" s="57" t="s">
        <v>14</v>
      </c>
      <c r="K462" s="12">
        <f>SUMIF(H450:H459,"f",K450:K459)</f>
        <v>0</v>
      </c>
      <c r="L462" s="12">
        <f>SUMIF(H450:H459,"f",L450:L459)</f>
        <v>0</v>
      </c>
      <c r="M462" s="12">
        <f>SUMIF(H450:H459,"f",M450:M459)</f>
        <v>0</v>
      </c>
      <c r="N462" s="12">
        <f>SUMIF(H450:H459,"f",N450:N459)</f>
        <v>0</v>
      </c>
      <c r="O462" s="12">
        <f>SUMIF(H450:H459,"f",O450:O459)</f>
        <v>0</v>
      </c>
      <c r="P462" s="57" t="s">
        <v>14</v>
      </c>
      <c r="Q462" s="12">
        <f>SUMIF(H450:H459,"f",Q450:Q459)</f>
        <v>0</v>
      </c>
      <c r="R462" s="12">
        <f>SUMIF(H450:H459,"f",R450:R459)</f>
        <v>0</v>
      </c>
      <c r="S462" s="12">
        <f>SUMIF(H450:H459,"f",S450:S459)</f>
        <v>0</v>
      </c>
      <c r="T462" s="57" t="s">
        <v>14</v>
      </c>
      <c r="U462" s="57" t="s">
        <v>14</v>
      </c>
      <c r="V462" s="57" t="s">
        <v>14</v>
      </c>
      <c r="W462" s="57" t="s">
        <v>14</v>
      </c>
      <c r="X462" s="57" t="s">
        <v>14</v>
      </c>
    </row>
    <row r="463" spans="1:24" x14ac:dyDescent="0.3">
      <c r="A463" s="183" t="s">
        <v>30</v>
      </c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</row>
    <row r="464" spans="1:24" x14ac:dyDescent="0.3">
      <c r="A464" s="72" t="s">
        <v>218</v>
      </c>
      <c r="B464" s="73">
        <v>5</v>
      </c>
      <c r="C464" s="74">
        <v>3</v>
      </c>
      <c r="D464" s="56">
        <f t="shared" ref="D464:D473" si="651">IF(C464&gt;0,K464/(I464/C464),0)</f>
        <v>1.88</v>
      </c>
      <c r="E464" s="56">
        <f t="shared" ref="E464:E473" si="652">IF(C464&gt;0,R464/(I464/C464),0)</f>
        <v>1.1200000000000001</v>
      </c>
      <c r="F464" s="75">
        <f t="shared" ref="F464:F473" si="653">IF(U464&gt;0,FLOOR((P464+T464)/U464,0.1),0)</f>
        <v>2.3000000000000003</v>
      </c>
      <c r="G464" s="76" t="s">
        <v>21</v>
      </c>
      <c r="H464" s="76" t="s">
        <v>20</v>
      </c>
      <c r="I464" s="77">
        <f>K464+R464</f>
        <v>75</v>
      </c>
      <c r="J464" s="16">
        <f>P464+T464</f>
        <v>58</v>
      </c>
      <c r="K464" s="77">
        <f>L464+Q464</f>
        <v>47</v>
      </c>
      <c r="L464" s="77">
        <f>M464+N464</f>
        <v>45</v>
      </c>
      <c r="M464" s="73">
        <v>15</v>
      </c>
      <c r="N464" s="78">
        <f t="shared" ref="N464:N473" si="654">O464+P464</f>
        <v>30</v>
      </c>
      <c r="O464" s="73"/>
      <c r="P464" s="73">
        <v>30</v>
      </c>
      <c r="Q464" s="73">
        <v>2</v>
      </c>
      <c r="R464" s="68">
        <f t="shared" ref="R464:R473" si="655">(C464*U464)-K464</f>
        <v>28</v>
      </c>
      <c r="S464" s="65"/>
      <c r="T464" s="69">
        <f t="shared" ref="T464:T473" si="656">R464-S464</f>
        <v>28</v>
      </c>
      <c r="U464" s="70">
        <v>25</v>
      </c>
      <c r="V464" s="72">
        <v>100</v>
      </c>
      <c r="W464" s="72"/>
      <c r="X464" s="72"/>
    </row>
    <row r="465" spans="1:24" x14ac:dyDescent="0.3">
      <c r="A465" s="72" t="s">
        <v>219</v>
      </c>
      <c r="B465" s="73">
        <v>5</v>
      </c>
      <c r="C465" s="74">
        <v>2</v>
      </c>
      <c r="D465" s="56">
        <f t="shared" si="651"/>
        <v>1.28</v>
      </c>
      <c r="E465" s="56">
        <f t="shared" si="652"/>
        <v>0.72</v>
      </c>
      <c r="F465" s="75">
        <f t="shared" si="653"/>
        <v>1.3</v>
      </c>
      <c r="G465" s="76" t="s">
        <v>21</v>
      </c>
      <c r="H465" s="76" t="s">
        <v>20</v>
      </c>
      <c r="I465" s="77">
        <f t="shared" ref="I465:I473" si="657">K465+R465</f>
        <v>50</v>
      </c>
      <c r="J465" s="16">
        <f t="shared" ref="J465:J473" si="658">P465+T465</f>
        <v>33</v>
      </c>
      <c r="K465" s="77">
        <f t="shared" ref="K465:K473" si="659">L465+Q465</f>
        <v>32</v>
      </c>
      <c r="L465" s="77">
        <f t="shared" ref="L465:L473" si="660">M465+N465</f>
        <v>30</v>
      </c>
      <c r="M465" s="73">
        <v>15</v>
      </c>
      <c r="N465" s="78">
        <f t="shared" si="654"/>
        <v>15</v>
      </c>
      <c r="O465" s="73"/>
      <c r="P465" s="73">
        <v>15</v>
      </c>
      <c r="Q465" s="73">
        <v>2</v>
      </c>
      <c r="R465" s="68">
        <f t="shared" si="655"/>
        <v>18</v>
      </c>
      <c r="S465" s="65"/>
      <c r="T465" s="69">
        <f t="shared" si="656"/>
        <v>18</v>
      </c>
      <c r="U465" s="70">
        <v>25</v>
      </c>
      <c r="V465" s="72">
        <v>100</v>
      </c>
      <c r="W465" s="72"/>
      <c r="X465" s="72"/>
    </row>
    <row r="466" spans="1:24" x14ac:dyDescent="0.3">
      <c r="A466" s="72" t="s">
        <v>220</v>
      </c>
      <c r="B466" s="73">
        <v>5</v>
      </c>
      <c r="C466" s="74">
        <v>2</v>
      </c>
      <c r="D466" s="56">
        <f t="shared" ref="D466:D469" si="661">IF(C466&gt;0,K466/(I466/C466),0)</f>
        <v>1.28</v>
      </c>
      <c r="E466" s="56">
        <f t="shared" ref="E466:E469" si="662">IF(C466&gt;0,R466/(I466/C466),0)</f>
        <v>0.72</v>
      </c>
      <c r="F466" s="75">
        <f t="shared" ref="F466:F469" si="663">IF(U466&gt;0,FLOOR((P466+T466)/U466,0.1),0)</f>
        <v>1.3</v>
      </c>
      <c r="G466" s="76" t="s">
        <v>21</v>
      </c>
      <c r="H466" s="76" t="s">
        <v>20</v>
      </c>
      <c r="I466" s="77">
        <f t="shared" ref="I466:I469" si="664">K466+R466</f>
        <v>50</v>
      </c>
      <c r="J466" s="16">
        <f t="shared" ref="J466:J469" si="665">P466+T466</f>
        <v>33</v>
      </c>
      <c r="K466" s="77">
        <f t="shared" ref="K466:K469" si="666">L466+Q466</f>
        <v>32</v>
      </c>
      <c r="L466" s="77">
        <f t="shared" ref="L466:L469" si="667">M466+N466</f>
        <v>30</v>
      </c>
      <c r="M466" s="73">
        <v>15</v>
      </c>
      <c r="N466" s="78">
        <f t="shared" ref="N466:N469" si="668">O466+P466</f>
        <v>15</v>
      </c>
      <c r="O466" s="73"/>
      <c r="P466" s="73">
        <v>15</v>
      </c>
      <c r="Q466" s="73">
        <v>2</v>
      </c>
      <c r="R466" s="68">
        <f t="shared" ref="R466:R469" si="669">(C466*U466)-K466</f>
        <v>18</v>
      </c>
      <c r="S466" s="65"/>
      <c r="T466" s="69">
        <f t="shared" ref="T466:T469" si="670">R466-S466</f>
        <v>18</v>
      </c>
      <c r="U466" s="70">
        <v>25</v>
      </c>
      <c r="V466" s="72">
        <v>100</v>
      </c>
      <c r="W466" s="72"/>
      <c r="X466" s="72"/>
    </row>
    <row r="467" spans="1:24" x14ac:dyDescent="0.3">
      <c r="A467" s="72" t="s">
        <v>221</v>
      </c>
      <c r="B467" s="73">
        <v>5</v>
      </c>
      <c r="C467" s="74">
        <v>2</v>
      </c>
      <c r="D467" s="56">
        <f t="shared" si="661"/>
        <v>1.28</v>
      </c>
      <c r="E467" s="56">
        <f t="shared" si="662"/>
        <v>0.72</v>
      </c>
      <c r="F467" s="75">
        <f t="shared" si="663"/>
        <v>1.3</v>
      </c>
      <c r="G467" s="76" t="s">
        <v>21</v>
      </c>
      <c r="H467" s="76" t="s">
        <v>20</v>
      </c>
      <c r="I467" s="77">
        <f t="shared" si="664"/>
        <v>50</v>
      </c>
      <c r="J467" s="16">
        <f t="shared" si="665"/>
        <v>33</v>
      </c>
      <c r="K467" s="77">
        <f t="shared" si="666"/>
        <v>32</v>
      </c>
      <c r="L467" s="77">
        <f t="shared" si="667"/>
        <v>30</v>
      </c>
      <c r="M467" s="73">
        <v>15</v>
      </c>
      <c r="N467" s="78">
        <f t="shared" si="668"/>
        <v>15</v>
      </c>
      <c r="O467" s="73"/>
      <c r="P467" s="73">
        <v>15</v>
      </c>
      <c r="Q467" s="73">
        <v>2</v>
      </c>
      <c r="R467" s="68">
        <f t="shared" si="669"/>
        <v>18</v>
      </c>
      <c r="S467" s="65"/>
      <c r="T467" s="69">
        <f t="shared" si="670"/>
        <v>18</v>
      </c>
      <c r="U467" s="70">
        <v>25</v>
      </c>
      <c r="V467" s="72">
        <v>100</v>
      </c>
      <c r="W467" s="72"/>
      <c r="X467" s="72"/>
    </row>
    <row r="468" spans="1:24" x14ac:dyDescent="0.3">
      <c r="A468" s="72" t="s">
        <v>222</v>
      </c>
      <c r="B468" s="73">
        <v>5</v>
      </c>
      <c r="C468" s="74">
        <v>2</v>
      </c>
      <c r="D468" s="56">
        <f t="shared" si="661"/>
        <v>1.28</v>
      </c>
      <c r="E468" s="56">
        <f t="shared" si="662"/>
        <v>0.72</v>
      </c>
      <c r="F468" s="75">
        <f t="shared" si="663"/>
        <v>1.3</v>
      </c>
      <c r="G468" s="76" t="s">
        <v>21</v>
      </c>
      <c r="H468" s="76" t="s">
        <v>20</v>
      </c>
      <c r="I468" s="77">
        <f t="shared" si="664"/>
        <v>50</v>
      </c>
      <c r="J468" s="16">
        <f t="shared" si="665"/>
        <v>33</v>
      </c>
      <c r="K468" s="77">
        <f t="shared" si="666"/>
        <v>32</v>
      </c>
      <c r="L468" s="77">
        <f t="shared" si="667"/>
        <v>30</v>
      </c>
      <c r="M468" s="73">
        <v>15</v>
      </c>
      <c r="N468" s="78">
        <f t="shared" si="668"/>
        <v>15</v>
      </c>
      <c r="O468" s="73"/>
      <c r="P468" s="73">
        <v>15</v>
      </c>
      <c r="Q468" s="73">
        <v>2</v>
      </c>
      <c r="R468" s="68">
        <f t="shared" si="669"/>
        <v>18</v>
      </c>
      <c r="S468" s="65"/>
      <c r="T468" s="69">
        <f t="shared" si="670"/>
        <v>18</v>
      </c>
      <c r="U468" s="70">
        <v>25</v>
      </c>
      <c r="V468" s="72">
        <v>100</v>
      </c>
      <c r="W468" s="72"/>
      <c r="X468" s="72"/>
    </row>
    <row r="469" spans="1:24" x14ac:dyDescent="0.3">
      <c r="A469" s="72"/>
      <c r="B469" s="73">
        <v>5</v>
      </c>
      <c r="C469" s="74"/>
      <c r="D469" s="56">
        <f t="shared" si="661"/>
        <v>0</v>
      </c>
      <c r="E469" s="56">
        <f t="shared" si="662"/>
        <v>0</v>
      </c>
      <c r="F469" s="75">
        <f t="shared" si="663"/>
        <v>0</v>
      </c>
      <c r="G469" s="76"/>
      <c r="H469" s="76"/>
      <c r="I469" s="77">
        <f t="shared" si="664"/>
        <v>0</v>
      </c>
      <c r="J469" s="16">
        <f t="shared" si="665"/>
        <v>0</v>
      </c>
      <c r="K469" s="77">
        <f t="shared" si="666"/>
        <v>0</v>
      </c>
      <c r="L469" s="77">
        <f t="shared" si="667"/>
        <v>0</v>
      </c>
      <c r="M469" s="73"/>
      <c r="N469" s="78">
        <f t="shared" si="668"/>
        <v>0</v>
      </c>
      <c r="O469" s="73"/>
      <c r="P469" s="73"/>
      <c r="Q469" s="73"/>
      <c r="R469" s="68">
        <f t="shared" si="669"/>
        <v>0</v>
      </c>
      <c r="S469" s="65"/>
      <c r="T469" s="69">
        <f t="shared" si="670"/>
        <v>0</v>
      </c>
      <c r="U469" s="70"/>
      <c r="V469" s="72"/>
      <c r="W469" s="72"/>
      <c r="X469" s="72"/>
    </row>
    <row r="470" spans="1:24" x14ac:dyDescent="0.3">
      <c r="A470" s="72"/>
      <c r="B470" s="73">
        <v>5</v>
      </c>
      <c r="C470" s="74"/>
      <c r="D470" s="56">
        <f t="shared" si="651"/>
        <v>0</v>
      </c>
      <c r="E470" s="56">
        <f t="shared" si="652"/>
        <v>0</v>
      </c>
      <c r="F470" s="75">
        <f t="shared" si="653"/>
        <v>0</v>
      </c>
      <c r="G470" s="76"/>
      <c r="H470" s="76"/>
      <c r="I470" s="77">
        <f t="shared" si="657"/>
        <v>0</v>
      </c>
      <c r="J470" s="16">
        <f t="shared" si="658"/>
        <v>0</v>
      </c>
      <c r="K470" s="77">
        <f t="shared" si="659"/>
        <v>0</v>
      </c>
      <c r="L470" s="77">
        <f t="shared" si="660"/>
        <v>0</v>
      </c>
      <c r="M470" s="73"/>
      <c r="N470" s="78">
        <f t="shared" si="654"/>
        <v>0</v>
      </c>
      <c r="O470" s="73"/>
      <c r="P470" s="73"/>
      <c r="Q470" s="73"/>
      <c r="R470" s="68">
        <f t="shared" si="655"/>
        <v>0</v>
      </c>
      <c r="S470" s="65"/>
      <c r="T470" s="69">
        <f t="shared" si="656"/>
        <v>0</v>
      </c>
      <c r="U470" s="70"/>
      <c r="V470" s="72"/>
      <c r="W470" s="72"/>
      <c r="X470" s="72"/>
    </row>
    <row r="471" spans="1:24" x14ac:dyDescent="0.3">
      <c r="A471" s="72"/>
      <c r="B471" s="73">
        <v>5</v>
      </c>
      <c r="C471" s="74"/>
      <c r="D471" s="56">
        <f t="shared" si="651"/>
        <v>0</v>
      </c>
      <c r="E471" s="56">
        <f t="shared" si="652"/>
        <v>0</v>
      </c>
      <c r="F471" s="75">
        <f t="shared" si="653"/>
        <v>0</v>
      </c>
      <c r="G471" s="76"/>
      <c r="H471" s="76"/>
      <c r="I471" s="77">
        <f t="shared" si="657"/>
        <v>0</v>
      </c>
      <c r="J471" s="16">
        <f t="shared" si="658"/>
        <v>0</v>
      </c>
      <c r="K471" s="77">
        <f t="shared" si="659"/>
        <v>0</v>
      </c>
      <c r="L471" s="77">
        <f t="shared" si="660"/>
        <v>0</v>
      </c>
      <c r="M471" s="73"/>
      <c r="N471" s="78">
        <f t="shared" si="654"/>
        <v>0</v>
      </c>
      <c r="O471" s="73"/>
      <c r="P471" s="73"/>
      <c r="Q471" s="73"/>
      <c r="R471" s="68">
        <f t="shared" si="655"/>
        <v>0</v>
      </c>
      <c r="S471" s="65"/>
      <c r="T471" s="69">
        <f t="shared" si="656"/>
        <v>0</v>
      </c>
      <c r="U471" s="70"/>
      <c r="V471" s="72"/>
      <c r="W471" s="72"/>
      <c r="X471" s="72"/>
    </row>
    <row r="472" spans="1:24" x14ac:dyDescent="0.3">
      <c r="A472" s="72"/>
      <c r="B472" s="73">
        <v>5</v>
      </c>
      <c r="C472" s="74"/>
      <c r="D472" s="56">
        <f t="shared" si="651"/>
        <v>0</v>
      </c>
      <c r="E472" s="56">
        <f t="shared" si="652"/>
        <v>0</v>
      </c>
      <c r="F472" s="75">
        <f t="shared" si="653"/>
        <v>0</v>
      </c>
      <c r="G472" s="76"/>
      <c r="H472" s="76"/>
      <c r="I472" s="77">
        <f t="shared" si="657"/>
        <v>0</v>
      </c>
      <c r="J472" s="16">
        <f t="shared" si="658"/>
        <v>0</v>
      </c>
      <c r="K472" s="77">
        <f t="shared" si="659"/>
        <v>0</v>
      </c>
      <c r="L472" s="77">
        <f t="shared" si="660"/>
        <v>0</v>
      </c>
      <c r="M472" s="73"/>
      <c r="N472" s="78">
        <f t="shared" si="654"/>
        <v>0</v>
      </c>
      <c r="O472" s="73"/>
      <c r="P472" s="73"/>
      <c r="Q472" s="73"/>
      <c r="R472" s="68">
        <f t="shared" si="655"/>
        <v>0</v>
      </c>
      <c r="S472" s="65"/>
      <c r="T472" s="69">
        <f t="shared" si="656"/>
        <v>0</v>
      </c>
      <c r="U472" s="70"/>
      <c r="V472" s="72"/>
      <c r="W472" s="72"/>
      <c r="X472" s="72"/>
    </row>
    <row r="473" spans="1:24" x14ac:dyDescent="0.3">
      <c r="A473" s="72"/>
      <c r="B473" s="73">
        <v>5</v>
      </c>
      <c r="C473" s="74"/>
      <c r="D473" s="56">
        <f t="shared" si="651"/>
        <v>0</v>
      </c>
      <c r="E473" s="56">
        <f t="shared" si="652"/>
        <v>0</v>
      </c>
      <c r="F473" s="75">
        <f t="shared" si="653"/>
        <v>0</v>
      </c>
      <c r="G473" s="76"/>
      <c r="H473" s="76"/>
      <c r="I473" s="77">
        <f t="shared" si="657"/>
        <v>0</v>
      </c>
      <c r="J473" s="16">
        <f t="shared" si="658"/>
        <v>0</v>
      </c>
      <c r="K473" s="77">
        <f t="shared" si="659"/>
        <v>0</v>
      </c>
      <c r="L473" s="77">
        <f t="shared" si="660"/>
        <v>0</v>
      </c>
      <c r="M473" s="73"/>
      <c r="N473" s="78">
        <f t="shared" si="654"/>
        <v>0</v>
      </c>
      <c r="O473" s="73"/>
      <c r="P473" s="73"/>
      <c r="Q473" s="73"/>
      <c r="R473" s="68">
        <f t="shared" si="655"/>
        <v>0</v>
      </c>
      <c r="S473" s="65"/>
      <c r="T473" s="69">
        <f t="shared" si="656"/>
        <v>0</v>
      </c>
      <c r="U473" s="70"/>
      <c r="V473" s="72"/>
      <c r="W473" s="72"/>
      <c r="X473" s="72"/>
    </row>
    <row r="474" spans="1:24" x14ac:dyDescent="0.3">
      <c r="A474" s="79" t="s">
        <v>149</v>
      </c>
      <c r="B474" s="57">
        <v>5</v>
      </c>
      <c r="C474" s="12">
        <f>SUM(C464:C473)</f>
        <v>11</v>
      </c>
      <c r="D474" s="12">
        <f>SUM(D464:D473)</f>
        <v>7.0000000000000009</v>
      </c>
      <c r="E474" s="12">
        <f>SUM(E464:E473)</f>
        <v>4</v>
      </c>
      <c r="F474" s="56" t="s">
        <v>14</v>
      </c>
      <c r="G474" s="57" t="s">
        <v>14</v>
      </c>
      <c r="H474" s="57" t="s">
        <v>14</v>
      </c>
      <c r="I474" s="12">
        <f>SUM(I464:I473)</f>
        <v>275</v>
      </c>
      <c r="J474" s="56" t="s">
        <v>14</v>
      </c>
      <c r="K474" s="12">
        <f>SUM(K464:K473)</f>
        <v>175</v>
      </c>
      <c r="L474" s="12">
        <f>SUM(L464:L473)</f>
        <v>165</v>
      </c>
      <c r="M474" s="12">
        <f>SUM(M464:M473)</f>
        <v>75</v>
      </c>
      <c r="N474" s="12">
        <f>SUM(N464:N473)</f>
        <v>90</v>
      </c>
      <c r="O474" s="12">
        <f>SUM(O464:O473)</f>
        <v>0</v>
      </c>
      <c r="P474" s="56" t="s">
        <v>14</v>
      </c>
      <c r="Q474" s="12">
        <f>SUM(Q464:Q473)</f>
        <v>10</v>
      </c>
      <c r="R474" s="12">
        <f>SUM(R464:R473)</f>
        <v>100</v>
      </c>
      <c r="S474" s="12">
        <f>SUM(S464:S473)</f>
        <v>0</v>
      </c>
      <c r="T474" s="56" t="s">
        <v>14</v>
      </c>
      <c r="U474" s="57" t="s">
        <v>14</v>
      </c>
      <c r="V474" s="57" t="s">
        <v>14</v>
      </c>
      <c r="W474" s="57" t="s">
        <v>14</v>
      </c>
      <c r="X474" s="57" t="s">
        <v>14</v>
      </c>
    </row>
    <row r="475" spans="1:24" x14ac:dyDescent="0.3">
      <c r="A475" s="79" t="s">
        <v>150</v>
      </c>
      <c r="B475" s="57">
        <v>5</v>
      </c>
      <c r="C475" s="56" t="s">
        <v>14</v>
      </c>
      <c r="D475" s="56" t="s">
        <v>14</v>
      </c>
      <c r="E475" s="56" t="s">
        <v>14</v>
      </c>
      <c r="F475" s="12">
        <f>SUM(F464:F473)</f>
        <v>7.5</v>
      </c>
      <c r="G475" s="57" t="s">
        <v>14</v>
      </c>
      <c r="H475" s="57" t="s">
        <v>14</v>
      </c>
      <c r="I475" s="57" t="s">
        <v>14</v>
      </c>
      <c r="J475" s="12">
        <f>SUM(J464:J473)</f>
        <v>190</v>
      </c>
      <c r="K475" s="57" t="s">
        <v>14</v>
      </c>
      <c r="L475" s="57" t="s">
        <v>14</v>
      </c>
      <c r="M475" s="57" t="s">
        <v>14</v>
      </c>
      <c r="N475" s="57" t="s">
        <v>14</v>
      </c>
      <c r="O475" s="57" t="s">
        <v>14</v>
      </c>
      <c r="P475" s="12">
        <f>SUM(P464:P473)</f>
        <v>90</v>
      </c>
      <c r="Q475" s="57" t="s">
        <v>14</v>
      </c>
      <c r="R475" s="57" t="s">
        <v>14</v>
      </c>
      <c r="S475" s="57" t="s">
        <v>14</v>
      </c>
      <c r="T475" s="12">
        <f>SUM(T464:T473)</f>
        <v>100</v>
      </c>
      <c r="U475" s="16" t="s">
        <v>14</v>
      </c>
      <c r="V475" s="57" t="s">
        <v>14</v>
      </c>
      <c r="W475" s="57" t="s">
        <v>14</v>
      </c>
      <c r="X475" s="57" t="s">
        <v>14</v>
      </c>
    </row>
    <row r="476" spans="1:24" x14ac:dyDescent="0.3">
      <c r="A476" s="79" t="s">
        <v>151</v>
      </c>
      <c r="B476" s="57">
        <v>5</v>
      </c>
      <c r="C476" s="12">
        <f>SUMIF(H464:H473,"f",C464:C473)</f>
        <v>11</v>
      </c>
      <c r="D476" s="12">
        <f>SUMIF(H464:H473,"f",D464:D473)</f>
        <v>7.0000000000000009</v>
      </c>
      <c r="E476" s="12">
        <f>SUMIF(H464:H473,"f",E464:E473)</f>
        <v>4</v>
      </c>
      <c r="F476" s="56" t="s">
        <v>14</v>
      </c>
      <c r="G476" s="57" t="s">
        <v>14</v>
      </c>
      <c r="H476" s="57" t="s">
        <v>14</v>
      </c>
      <c r="I476" s="12">
        <f>SUMIF(H464:H473,"f",I464:I473)</f>
        <v>275</v>
      </c>
      <c r="J476" s="57" t="s">
        <v>14</v>
      </c>
      <c r="K476" s="12">
        <f>SUMIF(H464:H473,"f",K464:K473)</f>
        <v>175</v>
      </c>
      <c r="L476" s="12">
        <f>SUMIF(H464:H473,"f",L464:L473)</f>
        <v>165</v>
      </c>
      <c r="M476" s="12">
        <f>SUMIF(H464:H473,"f",M464:M473)</f>
        <v>75</v>
      </c>
      <c r="N476" s="12">
        <f>SUMIF(H464:H473,"f",N464:N473)</f>
        <v>90</v>
      </c>
      <c r="O476" s="12">
        <f>SUMIF(H464:H473,"f",O464:O473)</f>
        <v>0</v>
      </c>
      <c r="P476" s="57" t="s">
        <v>14</v>
      </c>
      <c r="Q476" s="12">
        <f>SUMIF(H464:H473,"f",Q464:Q473)</f>
        <v>10</v>
      </c>
      <c r="R476" s="12">
        <f>SUMIF(H464:H473,"f",R464:R473)</f>
        <v>100</v>
      </c>
      <c r="S476" s="12">
        <f>SUMIF(H464:H473,"f",S464:S473)</f>
        <v>0</v>
      </c>
      <c r="T476" s="57" t="s">
        <v>14</v>
      </c>
      <c r="U476" s="57" t="s">
        <v>14</v>
      </c>
      <c r="V476" s="57" t="s">
        <v>14</v>
      </c>
      <c r="W476" s="57" t="s">
        <v>14</v>
      </c>
      <c r="X476" s="57" t="s">
        <v>14</v>
      </c>
    </row>
    <row r="477" spans="1:24" x14ac:dyDescent="0.3">
      <c r="A477" s="183" t="s">
        <v>33</v>
      </c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</row>
    <row r="478" spans="1:24" x14ac:dyDescent="0.3">
      <c r="A478" s="72"/>
      <c r="B478" s="73">
        <v>5</v>
      </c>
      <c r="C478" s="74"/>
      <c r="D478" s="56">
        <f t="shared" ref="D478:D487" si="671">IF(C478&gt;0,K478/(I478/C478),0)</f>
        <v>0</v>
      </c>
      <c r="E478" s="56">
        <f t="shared" ref="E478:E487" si="672">IF(C478&gt;0,R478/(I478/C478),0)</f>
        <v>0</v>
      </c>
      <c r="F478" s="75">
        <f t="shared" ref="F478:F487" si="673">IF(U478&gt;0,FLOOR((P478+T478)/U478,0.1),0)</f>
        <v>0</v>
      </c>
      <c r="G478" s="76"/>
      <c r="H478" s="76"/>
      <c r="I478" s="77">
        <f>K478+R478</f>
        <v>0</v>
      </c>
      <c r="J478" s="16">
        <f>P478+T478</f>
        <v>0</v>
      </c>
      <c r="K478" s="77">
        <f>L478+Q478</f>
        <v>0</v>
      </c>
      <c r="L478" s="77">
        <f>M478+N478</f>
        <v>0</v>
      </c>
      <c r="M478" s="73"/>
      <c r="N478" s="78">
        <f t="shared" ref="N478:N487" si="674">O478+P478</f>
        <v>0</v>
      </c>
      <c r="O478" s="73"/>
      <c r="P478" s="73"/>
      <c r="Q478" s="73"/>
      <c r="R478" s="68">
        <f t="shared" ref="R478:R487" si="675">(C478*U478)-K478</f>
        <v>0</v>
      </c>
      <c r="S478" s="65"/>
      <c r="T478" s="69">
        <f t="shared" ref="T478:T487" si="676">R478-S478</f>
        <v>0</v>
      </c>
      <c r="U478" s="70"/>
      <c r="V478" s="72"/>
      <c r="W478" s="72"/>
      <c r="X478" s="72"/>
    </row>
    <row r="479" spans="1:24" x14ac:dyDescent="0.3">
      <c r="A479" s="72"/>
      <c r="B479" s="73">
        <v>5</v>
      </c>
      <c r="C479" s="74"/>
      <c r="D479" s="56">
        <f t="shared" ref="D479:D486" si="677">IF(C479&gt;0,K479/(I479/C479),0)</f>
        <v>0</v>
      </c>
      <c r="E479" s="56">
        <f t="shared" ref="E479:E486" si="678">IF(C479&gt;0,R479/(I479/C479),0)</f>
        <v>0</v>
      </c>
      <c r="F479" s="75">
        <f t="shared" ref="F479:F486" si="679">IF(U479&gt;0,FLOOR((P479+T479)/U479,0.1),0)</f>
        <v>0</v>
      </c>
      <c r="G479" s="76"/>
      <c r="H479" s="76"/>
      <c r="I479" s="77">
        <f t="shared" ref="I479:I486" si="680">K479+R479</f>
        <v>0</v>
      </c>
      <c r="J479" s="16">
        <f t="shared" ref="J479:J486" si="681">P479+T479</f>
        <v>0</v>
      </c>
      <c r="K479" s="77">
        <f t="shared" ref="K479:K486" si="682">L479+Q479</f>
        <v>0</v>
      </c>
      <c r="L479" s="77">
        <f t="shared" ref="L479:L486" si="683">M479+N479</f>
        <v>0</v>
      </c>
      <c r="M479" s="73"/>
      <c r="N479" s="78">
        <f t="shared" ref="N479:N486" si="684">O479+P479</f>
        <v>0</v>
      </c>
      <c r="O479" s="73"/>
      <c r="P479" s="73"/>
      <c r="Q479" s="73"/>
      <c r="R479" s="68">
        <f t="shared" ref="R479:R486" si="685">(C479*U479)-K479</f>
        <v>0</v>
      </c>
      <c r="S479" s="65"/>
      <c r="T479" s="69">
        <f t="shared" ref="T479:T486" si="686">R479-S479</f>
        <v>0</v>
      </c>
      <c r="U479" s="70"/>
      <c r="V479" s="72"/>
      <c r="W479" s="72"/>
      <c r="X479" s="72"/>
    </row>
    <row r="480" spans="1:24" x14ac:dyDescent="0.3">
      <c r="A480" s="72"/>
      <c r="B480" s="73">
        <v>5</v>
      </c>
      <c r="C480" s="74"/>
      <c r="D480" s="56">
        <f t="shared" si="677"/>
        <v>0</v>
      </c>
      <c r="E480" s="56">
        <f t="shared" si="678"/>
        <v>0</v>
      </c>
      <c r="F480" s="75">
        <f t="shared" si="679"/>
        <v>0</v>
      </c>
      <c r="G480" s="76"/>
      <c r="H480" s="76"/>
      <c r="I480" s="77">
        <f t="shared" si="680"/>
        <v>0</v>
      </c>
      <c r="J480" s="16">
        <f t="shared" si="681"/>
        <v>0</v>
      </c>
      <c r="K480" s="77">
        <f t="shared" si="682"/>
        <v>0</v>
      </c>
      <c r="L480" s="77">
        <f t="shared" si="683"/>
        <v>0</v>
      </c>
      <c r="M480" s="73"/>
      <c r="N480" s="78">
        <f t="shared" si="684"/>
        <v>0</v>
      </c>
      <c r="O480" s="73"/>
      <c r="P480" s="73"/>
      <c r="Q480" s="73"/>
      <c r="R480" s="68">
        <f t="shared" si="685"/>
        <v>0</v>
      </c>
      <c r="S480" s="65"/>
      <c r="T480" s="69">
        <f t="shared" si="686"/>
        <v>0</v>
      </c>
      <c r="U480" s="70"/>
      <c r="V480" s="72"/>
      <c r="W480" s="72"/>
      <c r="X480" s="72"/>
    </row>
    <row r="481" spans="1:24" x14ac:dyDescent="0.3">
      <c r="A481" s="72"/>
      <c r="B481" s="73">
        <v>5</v>
      </c>
      <c r="C481" s="74"/>
      <c r="D481" s="56">
        <f t="shared" si="677"/>
        <v>0</v>
      </c>
      <c r="E481" s="56">
        <f t="shared" si="678"/>
        <v>0</v>
      </c>
      <c r="F481" s="75">
        <f t="shared" si="679"/>
        <v>0</v>
      </c>
      <c r="G481" s="76"/>
      <c r="H481" s="76"/>
      <c r="I481" s="77">
        <f t="shared" si="680"/>
        <v>0</v>
      </c>
      <c r="J481" s="16">
        <f t="shared" si="681"/>
        <v>0</v>
      </c>
      <c r="K481" s="77">
        <f t="shared" si="682"/>
        <v>0</v>
      </c>
      <c r="L481" s="77">
        <f t="shared" si="683"/>
        <v>0</v>
      </c>
      <c r="M481" s="73"/>
      <c r="N481" s="78">
        <f t="shared" si="684"/>
        <v>0</v>
      </c>
      <c r="O481" s="73"/>
      <c r="P481" s="73"/>
      <c r="Q481" s="73"/>
      <c r="R481" s="68">
        <f t="shared" si="685"/>
        <v>0</v>
      </c>
      <c r="S481" s="65"/>
      <c r="T481" s="69">
        <f t="shared" si="686"/>
        <v>0</v>
      </c>
      <c r="U481" s="70"/>
      <c r="V481" s="72"/>
      <c r="W481" s="72"/>
      <c r="X481" s="72"/>
    </row>
    <row r="482" spans="1:24" x14ac:dyDescent="0.3">
      <c r="A482" s="72"/>
      <c r="B482" s="73">
        <v>5</v>
      </c>
      <c r="C482" s="74"/>
      <c r="D482" s="56">
        <f t="shared" si="677"/>
        <v>0</v>
      </c>
      <c r="E482" s="56">
        <f t="shared" si="678"/>
        <v>0</v>
      </c>
      <c r="F482" s="75">
        <f t="shared" si="679"/>
        <v>0</v>
      </c>
      <c r="G482" s="76"/>
      <c r="H482" s="76"/>
      <c r="I482" s="77">
        <f t="shared" si="680"/>
        <v>0</v>
      </c>
      <c r="J482" s="16">
        <f t="shared" si="681"/>
        <v>0</v>
      </c>
      <c r="K482" s="77">
        <f t="shared" si="682"/>
        <v>0</v>
      </c>
      <c r="L482" s="77">
        <f t="shared" si="683"/>
        <v>0</v>
      </c>
      <c r="M482" s="73"/>
      <c r="N482" s="78">
        <f t="shared" si="684"/>
        <v>0</v>
      </c>
      <c r="O482" s="73"/>
      <c r="P482" s="73"/>
      <c r="Q482" s="73"/>
      <c r="R482" s="68">
        <f t="shared" si="685"/>
        <v>0</v>
      </c>
      <c r="S482" s="65"/>
      <c r="T482" s="69">
        <f t="shared" si="686"/>
        <v>0</v>
      </c>
      <c r="U482" s="70"/>
      <c r="V482" s="72"/>
      <c r="W482" s="72"/>
      <c r="X482" s="72"/>
    </row>
    <row r="483" spans="1:24" x14ac:dyDescent="0.3">
      <c r="A483" s="72"/>
      <c r="B483" s="73">
        <v>5</v>
      </c>
      <c r="C483" s="74"/>
      <c r="D483" s="56">
        <f t="shared" si="677"/>
        <v>0</v>
      </c>
      <c r="E483" s="56">
        <f t="shared" si="678"/>
        <v>0</v>
      </c>
      <c r="F483" s="75">
        <f t="shared" si="679"/>
        <v>0</v>
      </c>
      <c r="G483" s="76"/>
      <c r="H483" s="76"/>
      <c r="I483" s="77">
        <f t="shared" si="680"/>
        <v>0</v>
      </c>
      <c r="J483" s="16">
        <f t="shared" si="681"/>
        <v>0</v>
      </c>
      <c r="K483" s="77">
        <f t="shared" si="682"/>
        <v>0</v>
      </c>
      <c r="L483" s="77">
        <f t="shared" si="683"/>
        <v>0</v>
      </c>
      <c r="M483" s="73"/>
      <c r="N483" s="78">
        <f t="shared" si="684"/>
        <v>0</v>
      </c>
      <c r="O483" s="73"/>
      <c r="P483" s="73"/>
      <c r="Q483" s="73"/>
      <c r="R483" s="68">
        <f t="shared" si="685"/>
        <v>0</v>
      </c>
      <c r="S483" s="65"/>
      <c r="T483" s="69">
        <f t="shared" si="686"/>
        <v>0</v>
      </c>
      <c r="U483" s="70"/>
      <c r="V483" s="72"/>
      <c r="W483" s="72"/>
      <c r="X483" s="72"/>
    </row>
    <row r="484" spans="1:24" x14ac:dyDescent="0.3">
      <c r="A484" s="72"/>
      <c r="B484" s="73">
        <v>5</v>
      </c>
      <c r="C484" s="74"/>
      <c r="D484" s="56">
        <f t="shared" si="677"/>
        <v>0</v>
      </c>
      <c r="E484" s="56">
        <f t="shared" si="678"/>
        <v>0</v>
      </c>
      <c r="F484" s="75">
        <f t="shared" si="679"/>
        <v>0</v>
      </c>
      <c r="G484" s="76"/>
      <c r="H484" s="76"/>
      <c r="I484" s="77">
        <f t="shared" si="680"/>
        <v>0</v>
      </c>
      <c r="J484" s="16">
        <f t="shared" si="681"/>
        <v>0</v>
      </c>
      <c r="K484" s="77">
        <f t="shared" si="682"/>
        <v>0</v>
      </c>
      <c r="L484" s="77">
        <f t="shared" si="683"/>
        <v>0</v>
      </c>
      <c r="M484" s="73"/>
      <c r="N484" s="78">
        <f t="shared" si="684"/>
        <v>0</v>
      </c>
      <c r="O484" s="73"/>
      <c r="P484" s="73"/>
      <c r="Q484" s="73"/>
      <c r="R484" s="68">
        <f t="shared" si="685"/>
        <v>0</v>
      </c>
      <c r="S484" s="65"/>
      <c r="T484" s="69">
        <f t="shared" si="686"/>
        <v>0</v>
      </c>
      <c r="U484" s="70"/>
      <c r="V484" s="72"/>
      <c r="W484" s="72"/>
      <c r="X484" s="72"/>
    </row>
    <row r="485" spans="1:24" x14ac:dyDescent="0.3">
      <c r="A485" s="72"/>
      <c r="B485" s="73">
        <v>5</v>
      </c>
      <c r="C485" s="74"/>
      <c r="D485" s="56">
        <f t="shared" si="677"/>
        <v>0</v>
      </c>
      <c r="E485" s="56">
        <f t="shared" si="678"/>
        <v>0</v>
      </c>
      <c r="F485" s="75">
        <f t="shared" si="679"/>
        <v>0</v>
      </c>
      <c r="G485" s="76"/>
      <c r="H485" s="76"/>
      <c r="I485" s="77">
        <f t="shared" si="680"/>
        <v>0</v>
      </c>
      <c r="J485" s="16">
        <f t="shared" si="681"/>
        <v>0</v>
      </c>
      <c r="K485" s="77">
        <f t="shared" si="682"/>
        <v>0</v>
      </c>
      <c r="L485" s="77">
        <f t="shared" si="683"/>
        <v>0</v>
      </c>
      <c r="M485" s="73"/>
      <c r="N485" s="78">
        <f t="shared" si="684"/>
        <v>0</v>
      </c>
      <c r="O485" s="73"/>
      <c r="P485" s="73"/>
      <c r="Q485" s="73"/>
      <c r="R485" s="68">
        <f t="shared" si="685"/>
        <v>0</v>
      </c>
      <c r="S485" s="65"/>
      <c r="T485" s="69">
        <f t="shared" si="686"/>
        <v>0</v>
      </c>
      <c r="U485" s="70"/>
      <c r="V485" s="72"/>
      <c r="W485" s="72"/>
      <c r="X485" s="72"/>
    </row>
    <row r="486" spans="1:24" x14ac:dyDescent="0.3">
      <c r="A486" s="72"/>
      <c r="B486" s="73">
        <v>5</v>
      </c>
      <c r="C486" s="74"/>
      <c r="D486" s="56">
        <f t="shared" si="677"/>
        <v>0</v>
      </c>
      <c r="E486" s="56">
        <f t="shared" si="678"/>
        <v>0</v>
      </c>
      <c r="F486" s="75">
        <f t="shared" si="679"/>
        <v>0</v>
      </c>
      <c r="G486" s="76"/>
      <c r="H486" s="76"/>
      <c r="I486" s="77">
        <f t="shared" si="680"/>
        <v>0</v>
      </c>
      <c r="J486" s="16">
        <f t="shared" si="681"/>
        <v>0</v>
      </c>
      <c r="K486" s="77">
        <f t="shared" si="682"/>
        <v>0</v>
      </c>
      <c r="L486" s="77">
        <f t="shared" si="683"/>
        <v>0</v>
      </c>
      <c r="M486" s="73"/>
      <c r="N486" s="78">
        <f t="shared" si="684"/>
        <v>0</v>
      </c>
      <c r="O486" s="73"/>
      <c r="P486" s="73"/>
      <c r="Q486" s="73"/>
      <c r="R486" s="68">
        <f t="shared" si="685"/>
        <v>0</v>
      </c>
      <c r="S486" s="65"/>
      <c r="T486" s="69">
        <f t="shared" si="686"/>
        <v>0</v>
      </c>
      <c r="U486" s="70"/>
      <c r="V486" s="72"/>
      <c r="W486" s="72"/>
      <c r="X486" s="72"/>
    </row>
    <row r="487" spans="1:24" x14ac:dyDescent="0.3">
      <c r="A487" s="72"/>
      <c r="B487" s="73">
        <v>5</v>
      </c>
      <c r="C487" s="74"/>
      <c r="D487" s="56">
        <f t="shared" si="671"/>
        <v>0</v>
      </c>
      <c r="E487" s="56">
        <f t="shared" si="672"/>
        <v>0</v>
      </c>
      <c r="F487" s="75">
        <f t="shared" si="673"/>
        <v>0</v>
      </c>
      <c r="G487" s="76"/>
      <c r="H487" s="76"/>
      <c r="I487" s="77">
        <f t="shared" ref="I487" si="687">K487+R487</f>
        <v>0</v>
      </c>
      <c r="J487" s="16">
        <f t="shared" ref="J487" si="688">P487+T487</f>
        <v>0</v>
      </c>
      <c r="K487" s="77">
        <f t="shared" ref="K487" si="689">L487+Q487</f>
        <v>0</v>
      </c>
      <c r="L487" s="77">
        <f t="shared" ref="L487" si="690">M487+N487</f>
        <v>0</v>
      </c>
      <c r="M487" s="73"/>
      <c r="N487" s="78">
        <f t="shared" si="674"/>
        <v>0</v>
      </c>
      <c r="O487" s="73"/>
      <c r="P487" s="73"/>
      <c r="Q487" s="73"/>
      <c r="R487" s="68">
        <f t="shared" si="675"/>
        <v>0</v>
      </c>
      <c r="S487" s="65"/>
      <c r="T487" s="69">
        <f t="shared" si="676"/>
        <v>0</v>
      </c>
      <c r="U487" s="70"/>
      <c r="V487" s="72"/>
      <c r="W487" s="72"/>
      <c r="X487" s="72"/>
    </row>
    <row r="488" spans="1:24" x14ac:dyDescent="0.3">
      <c r="A488" s="79" t="s">
        <v>149</v>
      </c>
      <c r="B488" s="57">
        <v>5</v>
      </c>
      <c r="C488" s="12">
        <f>SUM(C478:C487)</f>
        <v>0</v>
      </c>
      <c r="D488" s="12">
        <f>SUM(D478:D487)</f>
        <v>0</v>
      </c>
      <c r="E488" s="12">
        <f>SUM(E478:E487)</f>
        <v>0</v>
      </c>
      <c r="F488" s="56" t="s">
        <v>14</v>
      </c>
      <c r="G488" s="57" t="s">
        <v>14</v>
      </c>
      <c r="H488" s="57" t="s">
        <v>14</v>
      </c>
      <c r="I488" s="12">
        <f>SUM(I478:I487)</f>
        <v>0</v>
      </c>
      <c r="J488" s="56" t="s">
        <v>14</v>
      </c>
      <c r="K488" s="12">
        <f>SUM(K478:K487)</f>
        <v>0</v>
      </c>
      <c r="L488" s="12">
        <f>SUM(L478:L487)</f>
        <v>0</v>
      </c>
      <c r="M488" s="12">
        <f>SUM(M478:M487)</f>
        <v>0</v>
      </c>
      <c r="N488" s="12">
        <f>SUM(N478:N487)</f>
        <v>0</v>
      </c>
      <c r="O488" s="12">
        <f>SUM(O478:O487)</f>
        <v>0</v>
      </c>
      <c r="P488" s="56" t="s">
        <v>14</v>
      </c>
      <c r="Q488" s="12">
        <f>SUM(Q478:Q487)</f>
        <v>0</v>
      </c>
      <c r="R488" s="12">
        <f>SUM(R478:R487)</f>
        <v>0</v>
      </c>
      <c r="S488" s="12">
        <f>SUM(S478:S487)</f>
        <v>0</v>
      </c>
      <c r="T488" s="56" t="s">
        <v>14</v>
      </c>
      <c r="U488" s="57" t="s">
        <v>14</v>
      </c>
      <c r="V488" s="57" t="s">
        <v>14</v>
      </c>
      <c r="W488" s="57" t="s">
        <v>14</v>
      </c>
      <c r="X488" s="57" t="s">
        <v>14</v>
      </c>
    </row>
    <row r="489" spans="1:24" x14ac:dyDescent="0.3">
      <c r="A489" s="79" t="s">
        <v>150</v>
      </c>
      <c r="B489" s="57">
        <v>5</v>
      </c>
      <c r="C489" s="56" t="s">
        <v>14</v>
      </c>
      <c r="D489" s="56" t="s">
        <v>14</v>
      </c>
      <c r="E489" s="56" t="s">
        <v>14</v>
      </c>
      <c r="F489" s="12">
        <f>SUM(F478:F487)</f>
        <v>0</v>
      </c>
      <c r="G489" s="57" t="s">
        <v>14</v>
      </c>
      <c r="H489" s="57" t="s">
        <v>14</v>
      </c>
      <c r="I489" s="57" t="s">
        <v>14</v>
      </c>
      <c r="J489" s="12">
        <f>SUM(J478:J487)</f>
        <v>0</v>
      </c>
      <c r="K489" s="57" t="s">
        <v>14</v>
      </c>
      <c r="L489" s="57" t="s">
        <v>14</v>
      </c>
      <c r="M489" s="57" t="s">
        <v>14</v>
      </c>
      <c r="N489" s="57" t="s">
        <v>14</v>
      </c>
      <c r="O489" s="57" t="s">
        <v>14</v>
      </c>
      <c r="P489" s="12">
        <f>SUM(P478:P487)</f>
        <v>0</v>
      </c>
      <c r="Q489" s="57" t="s">
        <v>14</v>
      </c>
      <c r="R489" s="57" t="s">
        <v>14</v>
      </c>
      <c r="S489" s="57" t="s">
        <v>14</v>
      </c>
      <c r="T489" s="12">
        <f>SUM(T478:T487)</f>
        <v>0</v>
      </c>
      <c r="U489" s="16" t="s">
        <v>14</v>
      </c>
      <c r="V489" s="57" t="s">
        <v>14</v>
      </c>
      <c r="W489" s="57" t="s">
        <v>14</v>
      </c>
      <c r="X489" s="57" t="s">
        <v>14</v>
      </c>
    </row>
    <row r="490" spans="1:24" x14ac:dyDescent="0.3">
      <c r="A490" s="79" t="s">
        <v>151</v>
      </c>
      <c r="B490" s="57">
        <v>5</v>
      </c>
      <c r="C490" s="12">
        <f>SUMIF(H478:H487,"f",C478:C487)</f>
        <v>0</v>
      </c>
      <c r="D490" s="12">
        <f>SUMIF(H478:H487,"f",D478:D487)</f>
        <v>0</v>
      </c>
      <c r="E490" s="12">
        <f>SUMIF(H478:H487,"f",E478:E487)</f>
        <v>0</v>
      </c>
      <c r="F490" s="56" t="s">
        <v>14</v>
      </c>
      <c r="G490" s="57" t="s">
        <v>14</v>
      </c>
      <c r="H490" s="57" t="s">
        <v>14</v>
      </c>
      <c r="I490" s="12">
        <f>SUMIF(H478:H487,"f",I478:I487)</f>
        <v>0</v>
      </c>
      <c r="J490" s="57" t="s">
        <v>14</v>
      </c>
      <c r="K490" s="12">
        <f>SUMIF(H478:H487,"f",K478:K487)</f>
        <v>0</v>
      </c>
      <c r="L490" s="12">
        <f>SUMIF(H478:H487,"f",L478:L487)</f>
        <v>0</v>
      </c>
      <c r="M490" s="12">
        <f>SUMIF(H478:H487,"f",M478:M487)</f>
        <v>0</v>
      </c>
      <c r="N490" s="12">
        <f>SUMIF(H478:H487,"f",N478:N487)</f>
        <v>0</v>
      </c>
      <c r="O490" s="12">
        <f>SUMIF(H478:H487,"f",O478:O487)</f>
        <v>0</v>
      </c>
      <c r="P490" s="57" t="s">
        <v>14</v>
      </c>
      <c r="Q490" s="12">
        <f>SUMIF(H478:H487,"f",Q478:Q487)</f>
        <v>0</v>
      </c>
      <c r="R490" s="12">
        <f>SUMIF(H478:H487,"f",R478:R487)</f>
        <v>0</v>
      </c>
      <c r="S490" s="12">
        <f>SUMIF(H478:H487,"f",S478:S487)</f>
        <v>0</v>
      </c>
      <c r="T490" s="57" t="s">
        <v>14</v>
      </c>
      <c r="U490" s="57" t="s">
        <v>14</v>
      </c>
      <c r="V490" s="57" t="s">
        <v>14</v>
      </c>
      <c r="W490" s="57" t="s">
        <v>14</v>
      </c>
      <c r="X490" s="57" t="s">
        <v>14</v>
      </c>
    </row>
    <row r="491" spans="1:24" x14ac:dyDescent="0.3">
      <c r="A491" s="183" t="s">
        <v>31</v>
      </c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</row>
    <row r="492" spans="1:24" x14ac:dyDescent="0.3">
      <c r="A492" s="72" t="s">
        <v>160</v>
      </c>
      <c r="B492" s="73">
        <v>5</v>
      </c>
      <c r="C492" s="91">
        <v>0.5</v>
      </c>
      <c r="D492" s="56">
        <f t="shared" ref="D492:D501" si="691">IF(C492&gt;0,K492/(I492/C492),0)</f>
        <v>0.16</v>
      </c>
      <c r="E492" s="56">
        <f t="shared" ref="E492:E501" si="692">IF(C492&gt;0,R492/(I492/C492),0)</f>
        <v>0.34</v>
      </c>
      <c r="F492" s="75">
        <f t="shared" ref="F492:F501" si="693">IF(U492&gt;0,FLOOR((P492+T492)/U492,0.1),0)</f>
        <v>0</v>
      </c>
      <c r="G492" s="76" t="s">
        <v>16</v>
      </c>
      <c r="H492" s="76" t="s">
        <v>19</v>
      </c>
      <c r="I492" s="77">
        <f>K492+R492</f>
        <v>12.5</v>
      </c>
      <c r="J492" s="16">
        <f>P492+T492</f>
        <v>0</v>
      </c>
      <c r="K492" s="77">
        <f>L492+Q492</f>
        <v>4</v>
      </c>
      <c r="L492" s="77">
        <f>M492+N492</f>
        <v>4</v>
      </c>
      <c r="M492" s="73">
        <v>4</v>
      </c>
      <c r="N492" s="78">
        <f t="shared" ref="N492:N501" si="694">O492+P492</f>
        <v>0</v>
      </c>
      <c r="O492" s="73"/>
      <c r="P492" s="73"/>
      <c r="Q492" s="73"/>
      <c r="R492" s="68">
        <f t="shared" ref="R492:R501" si="695">(C492*U492)-K492</f>
        <v>8.5</v>
      </c>
      <c r="S492" s="65">
        <v>8.5</v>
      </c>
      <c r="T492" s="69">
        <f t="shared" ref="T492:T501" si="696">R492-S492</f>
        <v>0</v>
      </c>
      <c r="U492" s="70">
        <v>25</v>
      </c>
      <c r="V492" s="72">
        <v>100</v>
      </c>
      <c r="W492" s="72"/>
      <c r="X492" s="72"/>
    </row>
    <row r="493" spans="1:24" x14ac:dyDescent="0.3">
      <c r="A493" s="72"/>
      <c r="B493" s="73">
        <v>5</v>
      </c>
      <c r="C493" s="74"/>
      <c r="D493" s="56">
        <f t="shared" ref="D493:D500" si="697">IF(C493&gt;0,K493/(I493/C493),0)</f>
        <v>0</v>
      </c>
      <c r="E493" s="56">
        <f t="shared" ref="E493:E500" si="698">IF(C493&gt;0,R493/(I493/C493),0)</f>
        <v>0</v>
      </c>
      <c r="F493" s="75">
        <f t="shared" ref="F493:F500" si="699">IF(U493&gt;0,FLOOR((P493+T493)/U493,0.1),0)</f>
        <v>0</v>
      </c>
      <c r="G493" s="76"/>
      <c r="H493" s="76"/>
      <c r="I493" s="77">
        <f t="shared" ref="I493:I500" si="700">K493+R493</f>
        <v>0</v>
      </c>
      <c r="J493" s="16">
        <f t="shared" ref="J493:J500" si="701">P493+T493</f>
        <v>0</v>
      </c>
      <c r="K493" s="77">
        <f t="shared" ref="K493:K500" si="702">L493+Q493</f>
        <v>0</v>
      </c>
      <c r="L493" s="77">
        <f t="shared" ref="L493:L500" si="703">M493+N493</f>
        <v>0</v>
      </c>
      <c r="M493" s="73"/>
      <c r="N493" s="78">
        <f t="shared" ref="N493:N500" si="704">O493+P493</f>
        <v>0</v>
      </c>
      <c r="O493" s="73"/>
      <c r="P493" s="73"/>
      <c r="Q493" s="73"/>
      <c r="R493" s="68">
        <f t="shared" ref="R493:R500" si="705">(C493*U493)-K493</f>
        <v>0</v>
      </c>
      <c r="S493" s="65"/>
      <c r="T493" s="69">
        <f t="shared" ref="T493:T500" si="706">R493-S493</f>
        <v>0</v>
      </c>
      <c r="U493" s="70"/>
      <c r="V493" s="72"/>
      <c r="W493" s="72"/>
      <c r="X493" s="72"/>
    </row>
    <row r="494" spans="1:24" x14ac:dyDescent="0.3">
      <c r="A494" s="72"/>
      <c r="B494" s="73">
        <v>5</v>
      </c>
      <c r="C494" s="74"/>
      <c r="D494" s="56">
        <f t="shared" si="697"/>
        <v>0</v>
      </c>
      <c r="E494" s="56">
        <f t="shared" si="698"/>
        <v>0</v>
      </c>
      <c r="F494" s="75">
        <f t="shared" si="699"/>
        <v>0</v>
      </c>
      <c r="G494" s="76"/>
      <c r="H494" s="76"/>
      <c r="I494" s="77">
        <f t="shared" si="700"/>
        <v>0</v>
      </c>
      <c r="J494" s="16">
        <f t="shared" si="701"/>
        <v>0</v>
      </c>
      <c r="K494" s="77">
        <f t="shared" si="702"/>
        <v>0</v>
      </c>
      <c r="L494" s="77">
        <f t="shared" si="703"/>
        <v>0</v>
      </c>
      <c r="M494" s="73"/>
      <c r="N494" s="78">
        <f t="shared" si="704"/>
        <v>0</v>
      </c>
      <c r="O494" s="73"/>
      <c r="P494" s="73"/>
      <c r="Q494" s="73"/>
      <c r="R494" s="68">
        <f t="shared" si="705"/>
        <v>0</v>
      </c>
      <c r="S494" s="65"/>
      <c r="T494" s="69">
        <f t="shared" si="706"/>
        <v>0</v>
      </c>
      <c r="U494" s="70"/>
      <c r="V494" s="72"/>
      <c r="W494" s="72"/>
      <c r="X494" s="72"/>
    </row>
    <row r="495" spans="1:24" x14ac:dyDescent="0.3">
      <c r="A495" s="72"/>
      <c r="B495" s="73">
        <v>5</v>
      </c>
      <c r="C495" s="74"/>
      <c r="D495" s="56">
        <f t="shared" si="697"/>
        <v>0</v>
      </c>
      <c r="E495" s="56">
        <f t="shared" si="698"/>
        <v>0</v>
      </c>
      <c r="F495" s="75">
        <f t="shared" si="699"/>
        <v>0</v>
      </c>
      <c r="G495" s="76"/>
      <c r="H495" s="76"/>
      <c r="I495" s="77">
        <f t="shared" si="700"/>
        <v>0</v>
      </c>
      <c r="J495" s="16">
        <f t="shared" si="701"/>
        <v>0</v>
      </c>
      <c r="K495" s="77">
        <f t="shared" si="702"/>
        <v>0</v>
      </c>
      <c r="L495" s="77">
        <f t="shared" si="703"/>
        <v>0</v>
      </c>
      <c r="M495" s="73"/>
      <c r="N495" s="78">
        <f t="shared" si="704"/>
        <v>0</v>
      </c>
      <c r="O495" s="73"/>
      <c r="P495" s="73"/>
      <c r="Q495" s="73"/>
      <c r="R495" s="68">
        <f t="shared" si="705"/>
        <v>0</v>
      </c>
      <c r="S495" s="65"/>
      <c r="T495" s="69">
        <f t="shared" si="706"/>
        <v>0</v>
      </c>
      <c r="U495" s="70"/>
      <c r="V495" s="72"/>
      <c r="W495" s="72"/>
      <c r="X495" s="72"/>
    </row>
    <row r="496" spans="1:24" x14ac:dyDescent="0.3">
      <c r="A496" s="72"/>
      <c r="B496" s="73">
        <v>5</v>
      </c>
      <c r="C496" s="74"/>
      <c r="D496" s="56">
        <f t="shared" si="697"/>
        <v>0</v>
      </c>
      <c r="E496" s="56">
        <f t="shared" si="698"/>
        <v>0</v>
      </c>
      <c r="F496" s="75">
        <f t="shared" si="699"/>
        <v>0</v>
      </c>
      <c r="G496" s="76"/>
      <c r="H496" s="76"/>
      <c r="I496" s="77">
        <f t="shared" si="700"/>
        <v>0</v>
      </c>
      <c r="J496" s="16">
        <f t="shared" si="701"/>
        <v>0</v>
      </c>
      <c r="K496" s="77">
        <f t="shared" si="702"/>
        <v>0</v>
      </c>
      <c r="L496" s="77">
        <f t="shared" si="703"/>
        <v>0</v>
      </c>
      <c r="M496" s="73"/>
      <c r="N496" s="78">
        <f t="shared" si="704"/>
        <v>0</v>
      </c>
      <c r="O496" s="73"/>
      <c r="P496" s="73"/>
      <c r="Q496" s="73"/>
      <c r="R496" s="68">
        <f t="shared" si="705"/>
        <v>0</v>
      </c>
      <c r="S496" s="65"/>
      <c r="T496" s="69">
        <f t="shared" si="706"/>
        <v>0</v>
      </c>
      <c r="U496" s="70"/>
      <c r="V496" s="72"/>
      <c r="W496" s="72"/>
      <c r="X496" s="72"/>
    </row>
    <row r="497" spans="1:24" x14ac:dyDescent="0.3">
      <c r="A497" s="72"/>
      <c r="B497" s="73">
        <v>5</v>
      </c>
      <c r="C497" s="74"/>
      <c r="D497" s="56">
        <f t="shared" si="697"/>
        <v>0</v>
      </c>
      <c r="E497" s="56">
        <f t="shared" si="698"/>
        <v>0</v>
      </c>
      <c r="F497" s="75">
        <f t="shared" si="699"/>
        <v>0</v>
      </c>
      <c r="G497" s="76"/>
      <c r="H497" s="76"/>
      <c r="I497" s="77">
        <f t="shared" si="700"/>
        <v>0</v>
      </c>
      <c r="J497" s="16">
        <f t="shared" si="701"/>
        <v>0</v>
      </c>
      <c r="K497" s="77">
        <f t="shared" si="702"/>
        <v>0</v>
      </c>
      <c r="L497" s="77">
        <f t="shared" si="703"/>
        <v>0</v>
      </c>
      <c r="M497" s="73"/>
      <c r="N497" s="78">
        <f t="shared" si="704"/>
        <v>0</v>
      </c>
      <c r="O497" s="73"/>
      <c r="P497" s="73"/>
      <c r="Q497" s="73"/>
      <c r="R497" s="68">
        <f t="shared" si="705"/>
        <v>0</v>
      </c>
      <c r="S497" s="65"/>
      <c r="T497" s="69">
        <f t="shared" si="706"/>
        <v>0</v>
      </c>
      <c r="U497" s="70"/>
      <c r="V497" s="72"/>
      <c r="W497" s="72"/>
      <c r="X497" s="72"/>
    </row>
    <row r="498" spans="1:24" x14ac:dyDescent="0.3">
      <c r="A498" s="72"/>
      <c r="B498" s="73">
        <v>5</v>
      </c>
      <c r="C498" s="74"/>
      <c r="D498" s="56">
        <f t="shared" si="697"/>
        <v>0</v>
      </c>
      <c r="E498" s="56">
        <f t="shared" si="698"/>
        <v>0</v>
      </c>
      <c r="F498" s="75">
        <f t="shared" si="699"/>
        <v>0</v>
      </c>
      <c r="G498" s="76"/>
      <c r="H498" s="76"/>
      <c r="I498" s="77">
        <f t="shared" si="700"/>
        <v>0</v>
      </c>
      <c r="J498" s="16">
        <f t="shared" si="701"/>
        <v>0</v>
      </c>
      <c r="K498" s="77">
        <f t="shared" si="702"/>
        <v>0</v>
      </c>
      <c r="L498" s="77">
        <f t="shared" si="703"/>
        <v>0</v>
      </c>
      <c r="M498" s="73"/>
      <c r="N498" s="78">
        <f t="shared" si="704"/>
        <v>0</v>
      </c>
      <c r="O498" s="73"/>
      <c r="P498" s="73"/>
      <c r="Q498" s="73"/>
      <c r="R498" s="68">
        <f t="shared" si="705"/>
        <v>0</v>
      </c>
      <c r="S498" s="65"/>
      <c r="T498" s="69">
        <f t="shared" si="706"/>
        <v>0</v>
      </c>
      <c r="U498" s="70"/>
      <c r="V498" s="72"/>
      <c r="W498" s="72"/>
      <c r="X498" s="72"/>
    </row>
    <row r="499" spans="1:24" x14ac:dyDescent="0.3">
      <c r="A499" s="72"/>
      <c r="B499" s="73">
        <v>5</v>
      </c>
      <c r="C499" s="74"/>
      <c r="D499" s="56">
        <f t="shared" si="697"/>
        <v>0</v>
      </c>
      <c r="E499" s="56">
        <f t="shared" si="698"/>
        <v>0</v>
      </c>
      <c r="F499" s="75">
        <f t="shared" si="699"/>
        <v>0</v>
      </c>
      <c r="G499" s="76"/>
      <c r="H499" s="76"/>
      <c r="I499" s="77">
        <f t="shared" si="700"/>
        <v>0</v>
      </c>
      <c r="J499" s="16">
        <f t="shared" si="701"/>
        <v>0</v>
      </c>
      <c r="K499" s="77">
        <f t="shared" si="702"/>
        <v>0</v>
      </c>
      <c r="L499" s="77">
        <f t="shared" si="703"/>
        <v>0</v>
      </c>
      <c r="M499" s="73"/>
      <c r="N499" s="78">
        <f t="shared" si="704"/>
        <v>0</v>
      </c>
      <c r="O499" s="73"/>
      <c r="P499" s="73"/>
      <c r="Q499" s="73"/>
      <c r="R499" s="68">
        <f t="shared" si="705"/>
        <v>0</v>
      </c>
      <c r="S499" s="65"/>
      <c r="T499" s="69">
        <f t="shared" si="706"/>
        <v>0</v>
      </c>
      <c r="U499" s="70"/>
      <c r="V499" s="72"/>
      <c r="W499" s="72"/>
      <c r="X499" s="72"/>
    </row>
    <row r="500" spans="1:24" x14ac:dyDescent="0.3">
      <c r="A500" s="72"/>
      <c r="B500" s="73">
        <v>5</v>
      </c>
      <c r="C500" s="74"/>
      <c r="D500" s="56">
        <f t="shared" si="697"/>
        <v>0</v>
      </c>
      <c r="E500" s="56">
        <f t="shared" si="698"/>
        <v>0</v>
      </c>
      <c r="F500" s="75">
        <f t="shared" si="699"/>
        <v>0</v>
      </c>
      <c r="G500" s="76"/>
      <c r="H500" s="76"/>
      <c r="I500" s="77">
        <f t="shared" si="700"/>
        <v>0</v>
      </c>
      <c r="J500" s="16">
        <f t="shared" si="701"/>
        <v>0</v>
      </c>
      <c r="K500" s="77">
        <f t="shared" si="702"/>
        <v>0</v>
      </c>
      <c r="L500" s="77">
        <f t="shared" si="703"/>
        <v>0</v>
      </c>
      <c r="M500" s="73"/>
      <c r="N500" s="78">
        <f t="shared" si="704"/>
        <v>0</v>
      </c>
      <c r="O500" s="73"/>
      <c r="P500" s="73"/>
      <c r="Q500" s="73"/>
      <c r="R500" s="68">
        <f t="shared" si="705"/>
        <v>0</v>
      </c>
      <c r="S500" s="65"/>
      <c r="T500" s="69">
        <f t="shared" si="706"/>
        <v>0</v>
      </c>
      <c r="U500" s="70"/>
      <c r="V500" s="72"/>
      <c r="W500" s="72"/>
      <c r="X500" s="72"/>
    </row>
    <row r="501" spans="1:24" x14ac:dyDescent="0.3">
      <c r="A501" s="72"/>
      <c r="B501" s="73">
        <v>5</v>
      </c>
      <c r="C501" s="74"/>
      <c r="D501" s="56">
        <f t="shared" si="691"/>
        <v>0</v>
      </c>
      <c r="E501" s="56">
        <f t="shared" si="692"/>
        <v>0</v>
      </c>
      <c r="F501" s="75">
        <f t="shared" si="693"/>
        <v>0</v>
      </c>
      <c r="G501" s="76"/>
      <c r="H501" s="76"/>
      <c r="I501" s="77">
        <f t="shared" ref="I501" si="707">K501+R501</f>
        <v>0</v>
      </c>
      <c r="J501" s="16">
        <f t="shared" ref="J501" si="708">P501+T501</f>
        <v>0</v>
      </c>
      <c r="K501" s="77">
        <f t="shared" ref="K501" si="709">L501+Q501</f>
        <v>0</v>
      </c>
      <c r="L501" s="77">
        <f t="shared" ref="L501" si="710">M501+N501</f>
        <v>0</v>
      </c>
      <c r="M501" s="73"/>
      <c r="N501" s="78">
        <f t="shared" si="694"/>
        <v>0</v>
      </c>
      <c r="O501" s="73"/>
      <c r="P501" s="73"/>
      <c r="Q501" s="73"/>
      <c r="R501" s="68">
        <f t="shared" si="695"/>
        <v>0</v>
      </c>
      <c r="S501" s="65"/>
      <c r="T501" s="69">
        <f t="shared" si="696"/>
        <v>0</v>
      </c>
      <c r="U501" s="70"/>
      <c r="V501" s="72"/>
      <c r="W501" s="72"/>
      <c r="X501" s="72"/>
    </row>
    <row r="502" spans="1:24" x14ac:dyDescent="0.3">
      <c r="A502" s="79" t="s">
        <v>149</v>
      </c>
      <c r="B502" s="57">
        <v>5</v>
      </c>
      <c r="C502" s="12">
        <f>SUM(C492:C501)</f>
        <v>0.5</v>
      </c>
      <c r="D502" s="12">
        <f>SUM(D492:D501)</f>
        <v>0.16</v>
      </c>
      <c r="E502" s="12">
        <f>SUM(E492:E501)</f>
        <v>0.34</v>
      </c>
      <c r="F502" s="56" t="s">
        <v>14</v>
      </c>
      <c r="G502" s="57" t="s">
        <v>14</v>
      </c>
      <c r="H502" s="57" t="s">
        <v>14</v>
      </c>
      <c r="I502" s="12">
        <f>SUM(I492:I501)</f>
        <v>12.5</v>
      </c>
      <c r="J502" s="56" t="s">
        <v>14</v>
      </c>
      <c r="K502" s="12">
        <f>SUM(K492:K501)</f>
        <v>4</v>
      </c>
      <c r="L502" s="12">
        <f>SUM(L492:L501)</f>
        <v>4</v>
      </c>
      <c r="M502" s="12">
        <f>SUM(M492:M501)</f>
        <v>4</v>
      </c>
      <c r="N502" s="12">
        <f>SUM(N492:N501)</f>
        <v>0</v>
      </c>
      <c r="O502" s="12">
        <f>SUM(O492:O501)</f>
        <v>0</v>
      </c>
      <c r="P502" s="56" t="s">
        <v>14</v>
      </c>
      <c r="Q502" s="12">
        <f>SUM(Q492:Q501)</f>
        <v>0</v>
      </c>
      <c r="R502" s="12">
        <f>SUM(R492:R501)</f>
        <v>8.5</v>
      </c>
      <c r="S502" s="12">
        <f>SUM(S492:S501)</f>
        <v>8.5</v>
      </c>
      <c r="T502" s="56" t="s">
        <v>14</v>
      </c>
      <c r="U502" s="57" t="s">
        <v>14</v>
      </c>
      <c r="V502" s="57" t="s">
        <v>14</v>
      </c>
      <c r="W502" s="57" t="s">
        <v>14</v>
      </c>
      <c r="X502" s="57" t="s">
        <v>14</v>
      </c>
    </row>
    <row r="503" spans="1:24" x14ac:dyDescent="0.3">
      <c r="A503" s="79" t="s">
        <v>150</v>
      </c>
      <c r="B503" s="57">
        <v>5</v>
      </c>
      <c r="C503" s="56" t="s">
        <v>14</v>
      </c>
      <c r="D503" s="56" t="s">
        <v>14</v>
      </c>
      <c r="E503" s="56" t="s">
        <v>14</v>
      </c>
      <c r="F503" s="12">
        <f>SUM(F492:F501)</f>
        <v>0</v>
      </c>
      <c r="G503" s="57" t="s">
        <v>14</v>
      </c>
      <c r="H503" s="57" t="s">
        <v>14</v>
      </c>
      <c r="I503" s="57" t="s">
        <v>14</v>
      </c>
      <c r="J503" s="12">
        <f>SUM(J492:J501)</f>
        <v>0</v>
      </c>
      <c r="K503" s="57" t="s">
        <v>14</v>
      </c>
      <c r="L503" s="57" t="s">
        <v>14</v>
      </c>
      <c r="M503" s="57" t="s">
        <v>14</v>
      </c>
      <c r="N503" s="57" t="s">
        <v>14</v>
      </c>
      <c r="O503" s="57" t="s">
        <v>14</v>
      </c>
      <c r="P503" s="12">
        <f>SUM(P492:P501)</f>
        <v>0</v>
      </c>
      <c r="Q503" s="57" t="s">
        <v>14</v>
      </c>
      <c r="R503" s="57" t="s">
        <v>14</v>
      </c>
      <c r="S503" s="57" t="s">
        <v>14</v>
      </c>
      <c r="T503" s="12">
        <f>SUM(T492:T501)</f>
        <v>0</v>
      </c>
      <c r="U503" s="16" t="s">
        <v>14</v>
      </c>
      <c r="V503" s="57" t="s">
        <v>14</v>
      </c>
      <c r="W503" s="57" t="s">
        <v>14</v>
      </c>
      <c r="X503" s="57" t="s">
        <v>14</v>
      </c>
    </row>
    <row r="504" spans="1:24" x14ac:dyDescent="0.3">
      <c r="A504" s="79" t="s">
        <v>151</v>
      </c>
      <c r="B504" s="57">
        <v>5</v>
      </c>
      <c r="C504" s="12">
        <f>SUMIF(H492:H501,"f",C492:C501)</f>
        <v>0</v>
      </c>
      <c r="D504" s="12">
        <f>SUMIF(H492:H501,"f",D492:D501)</f>
        <v>0</v>
      </c>
      <c r="E504" s="12">
        <f>SUMIF(H492:H501,"f",E492:E501)</f>
        <v>0</v>
      </c>
      <c r="F504" s="56" t="s">
        <v>14</v>
      </c>
      <c r="G504" s="57" t="s">
        <v>14</v>
      </c>
      <c r="H504" s="57" t="s">
        <v>14</v>
      </c>
      <c r="I504" s="12">
        <f>SUMIF(H492:H501,"f",I492:I501)</f>
        <v>0</v>
      </c>
      <c r="J504" s="57" t="s">
        <v>14</v>
      </c>
      <c r="K504" s="12">
        <f>SUMIF(H492:H501,"f",K492:K501)</f>
        <v>0</v>
      </c>
      <c r="L504" s="12">
        <f>SUMIF(H492:H501,"f",L492:L501)</f>
        <v>0</v>
      </c>
      <c r="M504" s="12">
        <f>SUMIF(H492:H501,"f",M492:M501)</f>
        <v>0</v>
      </c>
      <c r="N504" s="12">
        <f>SUMIF(H492:H501,"f",N492:N501)</f>
        <v>0</v>
      </c>
      <c r="O504" s="12">
        <f>SUMIF(H492:H501,"f",O492:O501)</f>
        <v>0</v>
      </c>
      <c r="P504" s="57" t="s">
        <v>14</v>
      </c>
      <c r="Q504" s="12">
        <f>SUMIF(H492:H501,"f",Q492:Q501)</f>
        <v>0</v>
      </c>
      <c r="R504" s="12">
        <f>SUMIF(H492:H501,"f",R492:R501)</f>
        <v>0</v>
      </c>
      <c r="S504" s="12">
        <f>SUMIF(H492:H501,"f",S492:S501)</f>
        <v>0</v>
      </c>
      <c r="T504" s="57" t="s">
        <v>14</v>
      </c>
      <c r="U504" s="57" t="s">
        <v>14</v>
      </c>
      <c r="V504" s="57" t="s">
        <v>14</v>
      </c>
      <c r="W504" s="57" t="s">
        <v>14</v>
      </c>
      <c r="X504" s="57" t="s">
        <v>14</v>
      </c>
    </row>
    <row r="505" spans="1:24" x14ac:dyDescent="0.3">
      <c r="A505" s="183" t="s">
        <v>32</v>
      </c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</row>
    <row r="506" spans="1:24" x14ac:dyDescent="0.3">
      <c r="A506" s="72"/>
      <c r="B506" s="73">
        <v>5</v>
      </c>
      <c r="C506" s="74"/>
      <c r="D506" s="56">
        <f t="shared" ref="D506:D515" si="711">IF(C506&gt;0,K506/(I506/C506),0)</f>
        <v>0</v>
      </c>
      <c r="E506" s="56">
        <f t="shared" ref="E506:E515" si="712">IF(C506&gt;0,R506/(I506/C506),0)</f>
        <v>0</v>
      </c>
      <c r="F506" s="75">
        <f t="shared" ref="F506:F515" si="713">IF(U506&gt;0,FLOOR((P506+T506)/U506,0.1),0)</f>
        <v>0</v>
      </c>
      <c r="G506" s="76"/>
      <c r="H506" s="76"/>
      <c r="I506" s="77">
        <f>K506+R506</f>
        <v>0</v>
      </c>
      <c r="J506" s="16">
        <f>P506+T506</f>
        <v>0</v>
      </c>
      <c r="K506" s="77">
        <f>L506+Q506</f>
        <v>0</v>
      </c>
      <c r="L506" s="77">
        <f>M506+N506</f>
        <v>0</v>
      </c>
      <c r="M506" s="73"/>
      <c r="N506" s="78">
        <f t="shared" ref="N506:N515" si="714">O506+P506</f>
        <v>0</v>
      </c>
      <c r="O506" s="73"/>
      <c r="P506" s="73"/>
      <c r="Q506" s="73"/>
      <c r="R506" s="68">
        <f t="shared" ref="R506:R515" si="715">(C506*U506)-K506</f>
        <v>0</v>
      </c>
      <c r="S506" s="65"/>
      <c r="T506" s="69">
        <f t="shared" ref="T506:T515" si="716">R506-S506</f>
        <v>0</v>
      </c>
      <c r="U506" s="72"/>
      <c r="V506" s="72"/>
      <c r="W506" s="72"/>
      <c r="X506" s="72"/>
    </row>
    <row r="507" spans="1:24" x14ac:dyDescent="0.3">
      <c r="A507" s="72"/>
      <c r="B507" s="73">
        <v>5</v>
      </c>
      <c r="C507" s="74"/>
      <c r="D507" s="56">
        <f t="shared" ref="D507:D514" si="717">IF(C507&gt;0,K507/(I507/C507),0)</f>
        <v>0</v>
      </c>
      <c r="E507" s="56">
        <f t="shared" ref="E507:E514" si="718">IF(C507&gt;0,R507/(I507/C507),0)</f>
        <v>0</v>
      </c>
      <c r="F507" s="75">
        <f t="shared" ref="F507:F514" si="719">IF(U507&gt;0,FLOOR((P507+T507)/U507,0.1),0)</f>
        <v>0</v>
      </c>
      <c r="G507" s="76"/>
      <c r="H507" s="76"/>
      <c r="I507" s="77">
        <f t="shared" ref="I507:I514" si="720">K507+R507</f>
        <v>0</v>
      </c>
      <c r="J507" s="16">
        <f t="shared" ref="J507:J514" si="721">P507+T507</f>
        <v>0</v>
      </c>
      <c r="K507" s="77">
        <f t="shared" ref="K507:K514" si="722">L507+Q507</f>
        <v>0</v>
      </c>
      <c r="L507" s="77">
        <f t="shared" ref="L507:L514" si="723">M507+N507</f>
        <v>0</v>
      </c>
      <c r="M507" s="73"/>
      <c r="N507" s="78">
        <f t="shared" ref="N507:N514" si="724">O507+P507</f>
        <v>0</v>
      </c>
      <c r="O507" s="73"/>
      <c r="P507" s="73"/>
      <c r="Q507" s="73"/>
      <c r="R507" s="68">
        <f t="shared" ref="R507:R514" si="725">(C507*U507)-K507</f>
        <v>0</v>
      </c>
      <c r="S507" s="65"/>
      <c r="T507" s="69">
        <f t="shared" ref="T507:T514" si="726">R507-S507</f>
        <v>0</v>
      </c>
      <c r="U507" s="72"/>
      <c r="V507" s="72"/>
      <c r="W507" s="72"/>
      <c r="X507" s="72"/>
    </row>
    <row r="508" spans="1:24" x14ac:dyDescent="0.3">
      <c r="A508" s="72"/>
      <c r="B508" s="73">
        <v>5</v>
      </c>
      <c r="C508" s="74"/>
      <c r="D508" s="56">
        <f t="shared" si="717"/>
        <v>0</v>
      </c>
      <c r="E508" s="56">
        <f t="shared" si="718"/>
        <v>0</v>
      </c>
      <c r="F508" s="75">
        <f t="shared" si="719"/>
        <v>0</v>
      </c>
      <c r="G508" s="76"/>
      <c r="H508" s="76"/>
      <c r="I508" s="77">
        <f t="shared" si="720"/>
        <v>0</v>
      </c>
      <c r="J508" s="16">
        <f t="shared" si="721"/>
        <v>0</v>
      </c>
      <c r="K508" s="77">
        <f t="shared" si="722"/>
        <v>0</v>
      </c>
      <c r="L508" s="77">
        <f t="shared" si="723"/>
        <v>0</v>
      </c>
      <c r="M508" s="73"/>
      <c r="N508" s="78">
        <f t="shared" si="724"/>
        <v>0</v>
      </c>
      <c r="O508" s="73"/>
      <c r="P508" s="73"/>
      <c r="Q508" s="73"/>
      <c r="R508" s="68">
        <f t="shared" si="725"/>
        <v>0</v>
      </c>
      <c r="S508" s="65"/>
      <c r="T508" s="69">
        <f t="shared" si="726"/>
        <v>0</v>
      </c>
      <c r="U508" s="72"/>
      <c r="V508" s="72"/>
      <c r="W508" s="72"/>
      <c r="X508" s="72"/>
    </row>
    <row r="509" spans="1:24" x14ac:dyDescent="0.3">
      <c r="A509" s="72"/>
      <c r="B509" s="73">
        <v>5</v>
      </c>
      <c r="C509" s="74"/>
      <c r="D509" s="56">
        <f t="shared" si="717"/>
        <v>0</v>
      </c>
      <c r="E509" s="56">
        <f t="shared" si="718"/>
        <v>0</v>
      </c>
      <c r="F509" s="75">
        <f t="shared" si="719"/>
        <v>0</v>
      </c>
      <c r="G509" s="76"/>
      <c r="H509" s="76"/>
      <c r="I509" s="77">
        <f t="shared" si="720"/>
        <v>0</v>
      </c>
      <c r="J509" s="16">
        <f t="shared" si="721"/>
        <v>0</v>
      </c>
      <c r="K509" s="77">
        <f t="shared" si="722"/>
        <v>0</v>
      </c>
      <c r="L509" s="77">
        <f t="shared" si="723"/>
        <v>0</v>
      </c>
      <c r="M509" s="73"/>
      <c r="N509" s="78">
        <f t="shared" si="724"/>
        <v>0</v>
      </c>
      <c r="O509" s="73"/>
      <c r="P509" s="73"/>
      <c r="Q509" s="73"/>
      <c r="R509" s="68">
        <f t="shared" si="725"/>
        <v>0</v>
      </c>
      <c r="S509" s="65"/>
      <c r="T509" s="69">
        <f t="shared" si="726"/>
        <v>0</v>
      </c>
      <c r="U509" s="72"/>
      <c r="V509" s="72"/>
      <c r="W509" s="72"/>
      <c r="X509" s="72"/>
    </row>
    <row r="510" spans="1:24" x14ac:dyDescent="0.3">
      <c r="A510" s="72"/>
      <c r="B510" s="73">
        <v>5</v>
      </c>
      <c r="C510" s="74"/>
      <c r="D510" s="56">
        <f t="shared" si="717"/>
        <v>0</v>
      </c>
      <c r="E510" s="56">
        <f t="shared" si="718"/>
        <v>0</v>
      </c>
      <c r="F510" s="75">
        <f t="shared" si="719"/>
        <v>0</v>
      </c>
      <c r="G510" s="76"/>
      <c r="H510" s="76"/>
      <c r="I510" s="77">
        <f t="shared" si="720"/>
        <v>0</v>
      </c>
      <c r="J510" s="16">
        <f t="shared" si="721"/>
        <v>0</v>
      </c>
      <c r="K510" s="77">
        <f t="shared" si="722"/>
        <v>0</v>
      </c>
      <c r="L510" s="77">
        <f t="shared" si="723"/>
        <v>0</v>
      </c>
      <c r="M510" s="73"/>
      <c r="N510" s="78">
        <f t="shared" si="724"/>
        <v>0</v>
      </c>
      <c r="O510" s="73"/>
      <c r="P510" s="73"/>
      <c r="Q510" s="73"/>
      <c r="R510" s="68">
        <f t="shared" si="725"/>
        <v>0</v>
      </c>
      <c r="S510" s="65"/>
      <c r="T510" s="69">
        <f t="shared" si="726"/>
        <v>0</v>
      </c>
      <c r="U510" s="72"/>
      <c r="V510" s="72"/>
      <c r="W510" s="72"/>
      <c r="X510" s="72"/>
    </row>
    <row r="511" spans="1:24" x14ac:dyDescent="0.3">
      <c r="A511" s="72"/>
      <c r="B511" s="73">
        <v>5</v>
      </c>
      <c r="C511" s="74"/>
      <c r="D511" s="56">
        <f t="shared" si="717"/>
        <v>0</v>
      </c>
      <c r="E511" s="56">
        <f t="shared" si="718"/>
        <v>0</v>
      </c>
      <c r="F511" s="75">
        <f t="shared" si="719"/>
        <v>0</v>
      </c>
      <c r="G511" s="76"/>
      <c r="H511" s="76"/>
      <c r="I511" s="77">
        <f t="shared" si="720"/>
        <v>0</v>
      </c>
      <c r="J511" s="16">
        <f t="shared" si="721"/>
        <v>0</v>
      </c>
      <c r="K511" s="77">
        <f t="shared" si="722"/>
        <v>0</v>
      </c>
      <c r="L511" s="77">
        <f t="shared" si="723"/>
        <v>0</v>
      </c>
      <c r="M511" s="73"/>
      <c r="N511" s="78">
        <f t="shared" si="724"/>
        <v>0</v>
      </c>
      <c r="O511" s="73"/>
      <c r="P511" s="73"/>
      <c r="Q511" s="73"/>
      <c r="R511" s="68">
        <f t="shared" si="725"/>
        <v>0</v>
      </c>
      <c r="S511" s="65"/>
      <c r="T511" s="69">
        <f t="shared" si="726"/>
        <v>0</v>
      </c>
      <c r="U511" s="72"/>
      <c r="V511" s="72"/>
      <c r="W511" s="72"/>
      <c r="X511" s="72"/>
    </row>
    <row r="512" spans="1:24" x14ac:dyDescent="0.3">
      <c r="A512" s="72"/>
      <c r="B512" s="73">
        <v>5</v>
      </c>
      <c r="C512" s="74"/>
      <c r="D512" s="56">
        <f t="shared" si="717"/>
        <v>0</v>
      </c>
      <c r="E512" s="56">
        <f t="shared" si="718"/>
        <v>0</v>
      </c>
      <c r="F512" s="75">
        <f t="shared" si="719"/>
        <v>0</v>
      </c>
      <c r="G512" s="76"/>
      <c r="H512" s="76"/>
      <c r="I512" s="77">
        <f t="shared" si="720"/>
        <v>0</v>
      </c>
      <c r="J512" s="16">
        <f t="shared" si="721"/>
        <v>0</v>
      </c>
      <c r="K512" s="77">
        <f t="shared" si="722"/>
        <v>0</v>
      </c>
      <c r="L512" s="77">
        <f t="shared" si="723"/>
        <v>0</v>
      </c>
      <c r="M512" s="73"/>
      <c r="N512" s="78">
        <f t="shared" si="724"/>
        <v>0</v>
      </c>
      <c r="O512" s="73"/>
      <c r="P512" s="73"/>
      <c r="Q512" s="73"/>
      <c r="R512" s="68">
        <f t="shared" si="725"/>
        <v>0</v>
      </c>
      <c r="S512" s="65"/>
      <c r="T512" s="69">
        <f t="shared" si="726"/>
        <v>0</v>
      </c>
      <c r="U512" s="72"/>
      <c r="V512" s="72"/>
      <c r="W512" s="72"/>
      <c r="X512" s="72"/>
    </row>
    <row r="513" spans="1:28" x14ac:dyDescent="0.3">
      <c r="A513" s="72"/>
      <c r="B513" s="73">
        <v>5</v>
      </c>
      <c r="C513" s="74"/>
      <c r="D513" s="56">
        <f t="shared" si="717"/>
        <v>0</v>
      </c>
      <c r="E513" s="56">
        <f t="shared" si="718"/>
        <v>0</v>
      </c>
      <c r="F513" s="75">
        <f t="shared" si="719"/>
        <v>0</v>
      </c>
      <c r="G513" s="76"/>
      <c r="H513" s="76"/>
      <c r="I513" s="77">
        <f t="shared" si="720"/>
        <v>0</v>
      </c>
      <c r="J513" s="16">
        <f t="shared" si="721"/>
        <v>0</v>
      </c>
      <c r="K513" s="77">
        <f t="shared" si="722"/>
        <v>0</v>
      </c>
      <c r="L513" s="77">
        <f t="shared" si="723"/>
        <v>0</v>
      </c>
      <c r="M513" s="73"/>
      <c r="N513" s="78">
        <f t="shared" si="724"/>
        <v>0</v>
      </c>
      <c r="O513" s="73"/>
      <c r="P513" s="73"/>
      <c r="Q513" s="73"/>
      <c r="R513" s="68">
        <f t="shared" si="725"/>
        <v>0</v>
      </c>
      <c r="S513" s="65"/>
      <c r="T513" s="69">
        <f t="shared" si="726"/>
        <v>0</v>
      </c>
      <c r="U513" s="72"/>
      <c r="V513" s="72"/>
      <c r="W513" s="72"/>
      <c r="X513" s="72"/>
    </row>
    <row r="514" spans="1:28" x14ac:dyDescent="0.3">
      <c r="A514" s="72"/>
      <c r="B514" s="73">
        <v>5</v>
      </c>
      <c r="C514" s="74"/>
      <c r="D514" s="56">
        <f t="shared" si="717"/>
        <v>0</v>
      </c>
      <c r="E514" s="56">
        <f t="shared" si="718"/>
        <v>0</v>
      </c>
      <c r="F514" s="75">
        <f t="shared" si="719"/>
        <v>0</v>
      </c>
      <c r="G514" s="76"/>
      <c r="H514" s="76"/>
      <c r="I514" s="77">
        <f t="shared" si="720"/>
        <v>0</v>
      </c>
      <c r="J514" s="16">
        <f t="shared" si="721"/>
        <v>0</v>
      </c>
      <c r="K514" s="77">
        <f t="shared" si="722"/>
        <v>0</v>
      </c>
      <c r="L514" s="77">
        <f t="shared" si="723"/>
        <v>0</v>
      </c>
      <c r="M514" s="73"/>
      <c r="N514" s="78">
        <f t="shared" si="724"/>
        <v>0</v>
      </c>
      <c r="O514" s="73"/>
      <c r="P514" s="73"/>
      <c r="Q514" s="73"/>
      <c r="R514" s="68">
        <f t="shared" si="725"/>
        <v>0</v>
      </c>
      <c r="S514" s="65"/>
      <c r="T514" s="69">
        <f t="shared" si="726"/>
        <v>0</v>
      </c>
      <c r="U514" s="72"/>
      <c r="V514" s="72"/>
      <c r="W514" s="72"/>
      <c r="X514" s="72"/>
    </row>
    <row r="515" spans="1:28" x14ac:dyDescent="0.3">
      <c r="A515" s="72"/>
      <c r="B515" s="73">
        <v>5</v>
      </c>
      <c r="C515" s="74"/>
      <c r="D515" s="56">
        <f t="shared" si="711"/>
        <v>0</v>
      </c>
      <c r="E515" s="56">
        <f t="shared" si="712"/>
        <v>0</v>
      </c>
      <c r="F515" s="75">
        <f t="shared" si="713"/>
        <v>0</v>
      </c>
      <c r="G515" s="76"/>
      <c r="H515" s="76"/>
      <c r="I515" s="77">
        <f t="shared" ref="I515" si="727">K515+R515</f>
        <v>0</v>
      </c>
      <c r="J515" s="16">
        <f t="shared" ref="J515" si="728">P515+T515</f>
        <v>0</v>
      </c>
      <c r="K515" s="77">
        <f t="shared" ref="K515" si="729">L515+Q515</f>
        <v>0</v>
      </c>
      <c r="L515" s="77">
        <f t="shared" ref="L515" si="730">M515+N515</f>
        <v>0</v>
      </c>
      <c r="M515" s="73"/>
      <c r="N515" s="78">
        <f t="shared" si="714"/>
        <v>0</v>
      </c>
      <c r="O515" s="73"/>
      <c r="P515" s="73"/>
      <c r="Q515" s="73"/>
      <c r="R515" s="68">
        <f t="shared" si="715"/>
        <v>0</v>
      </c>
      <c r="S515" s="65"/>
      <c r="T515" s="69">
        <f t="shared" si="716"/>
        <v>0</v>
      </c>
      <c r="U515" s="72"/>
      <c r="V515" s="72"/>
      <c r="W515" s="72"/>
      <c r="X515" s="72"/>
    </row>
    <row r="516" spans="1:28" s="13" customFormat="1" x14ac:dyDescent="0.3">
      <c r="A516" s="79" t="s">
        <v>149</v>
      </c>
      <c r="B516" s="57">
        <v>5</v>
      </c>
      <c r="C516" s="12">
        <f>SUM(C506:C515)</f>
        <v>0</v>
      </c>
      <c r="D516" s="12">
        <f>SUM(D506:D515)</f>
        <v>0</v>
      </c>
      <c r="E516" s="12">
        <f>SUM(E506:E515)</f>
        <v>0</v>
      </c>
      <c r="F516" s="56" t="s">
        <v>14</v>
      </c>
      <c r="G516" s="57" t="s">
        <v>14</v>
      </c>
      <c r="H516" s="57" t="s">
        <v>14</v>
      </c>
      <c r="I516" s="12">
        <f>SUM(I506:I515)</f>
        <v>0</v>
      </c>
      <c r="J516" s="56" t="s">
        <v>14</v>
      </c>
      <c r="K516" s="12">
        <f>SUM(K506:K515)</f>
        <v>0</v>
      </c>
      <c r="L516" s="12">
        <f>SUM(L506:L515)</f>
        <v>0</v>
      </c>
      <c r="M516" s="12">
        <f>SUM(M506:M515)</f>
        <v>0</v>
      </c>
      <c r="N516" s="12">
        <f>SUM(N506:N515)</f>
        <v>0</v>
      </c>
      <c r="O516" s="12">
        <f>SUM(O506:O515)</f>
        <v>0</v>
      </c>
      <c r="P516" s="56" t="s">
        <v>14</v>
      </c>
      <c r="Q516" s="12">
        <f>SUM(Q506:Q515)</f>
        <v>0</v>
      </c>
      <c r="R516" s="12">
        <f>SUM(R506:R515)</f>
        <v>0</v>
      </c>
      <c r="S516" s="12">
        <f>SUM(S506:S515)</f>
        <v>0</v>
      </c>
      <c r="T516" s="56" t="s">
        <v>14</v>
      </c>
      <c r="U516" s="57" t="s">
        <v>14</v>
      </c>
      <c r="V516" s="57" t="s">
        <v>14</v>
      </c>
      <c r="W516" s="57" t="s">
        <v>14</v>
      </c>
      <c r="X516" s="57" t="s">
        <v>14</v>
      </c>
      <c r="Y516" s="2"/>
      <c r="Z516" s="2"/>
      <c r="AA516" s="2"/>
      <c r="AB516" s="2"/>
    </row>
    <row r="517" spans="1:28" s="13" customFormat="1" x14ac:dyDescent="0.3">
      <c r="A517" s="79" t="s">
        <v>150</v>
      </c>
      <c r="B517" s="57">
        <v>5</v>
      </c>
      <c r="C517" s="56" t="s">
        <v>14</v>
      </c>
      <c r="D517" s="56" t="s">
        <v>14</v>
      </c>
      <c r="E517" s="56" t="s">
        <v>14</v>
      </c>
      <c r="F517" s="12">
        <f>SUM(F506:F515)</f>
        <v>0</v>
      </c>
      <c r="G517" s="57" t="s">
        <v>14</v>
      </c>
      <c r="H517" s="57" t="s">
        <v>14</v>
      </c>
      <c r="I517" s="57" t="s">
        <v>14</v>
      </c>
      <c r="J517" s="12">
        <f>SUM(J506:J515)</f>
        <v>0</v>
      </c>
      <c r="K517" s="57" t="s">
        <v>14</v>
      </c>
      <c r="L517" s="57" t="s">
        <v>14</v>
      </c>
      <c r="M517" s="57" t="s">
        <v>14</v>
      </c>
      <c r="N517" s="57" t="s">
        <v>14</v>
      </c>
      <c r="O517" s="57" t="s">
        <v>14</v>
      </c>
      <c r="P517" s="12">
        <f>SUM(P506:P515)</f>
        <v>0</v>
      </c>
      <c r="Q517" s="57" t="s">
        <v>14</v>
      </c>
      <c r="R517" s="57" t="s">
        <v>14</v>
      </c>
      <c r="S517" s="57" t="s">
        <v>14</v>
      </c>
      <c r="T517" s="12">
        <f>SUM(T506:T515)</f>
        <v>0</v>
      </c>
      <c r="U517" s="16" t="s">
        <v>14</v>
      </c>
      <c r="V517" s="57" t="s">
        <v>14</v>
      </c>
      <c r="W517" s="57" t="s">
        <v>14</v>
      </c>
      <c r="X517" s="57" t="s">
        <v>14</v>
      </c>
      <c r="Y517" s="2"/>
      <c r="Z517" s="2"/>
      <c r="AA517" s="2"/>
      <c r="AB517" s="2"/>
    </row>
    <row r="518" spans="1:28" s="13" customFormat="1" x14ac:dyDescent="0.3">
      <c r="A518" s="79" t="s">
        <v>151</v>
      </c>
      <c r="B518" s="57">
        <v>5</v>
      </c>
      <c r="C518" s="12">
        <f>SUMIF(H506:H515,"f",C506:C515)</f>
        <v>0</v>
      </c>
      <c r="D518" s="12">
        <f>SUMIF(H506:H515,"f",D506:D515)</f>
        <v>0</v>
      </c>
      <c r="E518" s="12">
        <f>SUMIF(H506:H515,"f",E506:E515)</f>
        <v>0</v>
      </c>
      <c r="F518" s="56" t="s">
        <v>14</v>
      </c>
      <c r="G518" s="57" t="s">
        <v>14</v>
      </c>
      <c r="H518" s="57" t="s">
        <v>14</v>
      </c>
      <c r="I518" s="12">
        <f>SUMIF(H506:H515,"f",I506:I515)</f>
        <v>0</v>
      </c>
      <c r="J518" s="57" t="s">
        <v>14</v>
      </c>
      <c r="K518" s="12">
        <f>SUMIF(H506:H515,"f",K506:K515)</f>
        <v>0</v>
      </c>
      <c r="L518" s="12">
        <f>SUMIF(H506:H515,"f",L506:L515)</f>
        <v>0</v>
      </c>
      <c r="M518" s="12">
        <f>SUMIF(H506:H515,"f",M506:M515)</f>
        <v>0</v>
      </c>
      <c r="N518" s="12">
        <f>SUMIF(H506:H515,"f",N506:N515)</f>
        <v>0</v>
      </c>
      <c r="O518" s="12">
        <f>SUMIF(H506:H515,"f",O506:O515)</f>
        <v>0</v>
      </c>
      <c r="P518" s="57" t="s">
        <v>14</v>
      </c>
      <c r="Q518" s="12">
        <f>SUMIF(H506:H515,"f",Q506:Q515)</f>
        <v>0</v>
      </c>
      <c r="R518" s="12">
        <f>SUMIF(H506:H515,"f",R506:R515)</f>
        <v>0</v>
      </c>
      <c r="S518" s="12">
        <f>SUMIF(H506:H515,"f",S506:S515)</f>
        <v>0</v>
      </c>
      <c r="T518" s="57" t="s">
        <v>14</v>
      </c>
      <c r="U518" s="57" t="s">
        <v>14</v>
      </c>
      <c r="V518" s="57" t="s">
        <v>14</v>
      </c>
      <c r="W518" s="57" t="s">
        <v>14</v>
      </c>
      <c r="X518" s="57" t="s">
        <v>14</v>
      </c>
      <c r="Y518" s="2"/>
      <c r="Z518" s="2"/>
      <c r="AA518" s="2"/>
      <c r="AB518" s="2"/>
    </row>
    <row r="519" spans="1:28" s="18" customFormat="1" ht="17.399999999999999" x14ac:dyDescent="0.35">
      <c r="A519" s="80" t="s">
        <v>85</v>
      </c>
      <c r="B519" s="81">
        <v>5</v>
      </c>
      <c r="C519" s="82">
        <f>SUM(C432,C446,C460,C474,C488,C502,C516)</f>
        <v>30</v>
      </c>
      <c r="D519" s="82">
        <f>SUM(D432,D446,D460,D474,D488,D502,D516)</f>
        <v>16.633333333333333</v>
      </c>
      <c r="E519" s="82">
        <f>SUM(E432,E446,E460,E474,E488,E502,E516)</f>
        <v>13.366666666666667</v>
      </c>
      <c r="F519" s="82">
        <f>SUM(F433,F447,F461,F475,F489,F503,F517)</f>
        <v>19.900000000000002</v>
      </c>
      <c r="G519" s="83" t="s">
        <v>14</v>
      </c>
      <c r="H519" s="83" t="s">
        <v>14</v>
      </c>
      <c r="I519" s="82">
        <f>SUM(I432,I446,I460,I474,I488,I502,I516)</f>
        <v>760</v>
      </c>
      <c r="J519" s="82">
        <f>SUM(J433,J447,J461,J475,J489,J503,J517)</f>
        <v>510.5</v>
      </c>
      <c r="K519" s="82">
        <f>SUM(K432,K446,K460,K474,K488,K502,K516)</f>
        <v>421</v>
      </c>
      <c r="L519" s="82">
        <f>SUM(L432,L446,L460,L474,L488,L502,L516)</f>
        <v>394</v>
      </c>
      <c r="M519" s="82">
        <f>SUM(M432,M446,M460,M474,M488,M502,M516)</f>
        <v>149</v>
      </c>
      <c r="N519" s="82">
        <f>SUM(N432,N446,N460,N474,N488,N502,N516)</f>
        <v>245</v>
      </c>
      <c r="O519" s="82">
        <f>SUM(O432,O446,O460,O474,O488,O502,O516)</f>
        <v>15</v>
      </c>
      <c r="P519" s="82">
        <f>SUM(P433,P447,P461,P475,P489,P503,P517)</f>
        <v>230</v>
      </c>
      <c r="Q519" s="82">
        <f>SUM(Q432,Q446,Q460,Q474,Q488,Q502,Q516)</f>
        <v>27</v>
      </c>
      <c r="R519" s="82">
        <f>SUM(R432,R446,R460,R474,R488,R502,R516)</f>
        <v>339</v>
      </c>
      <c r="S519" s="82">
        <f>SUM(S432,S446,S460,S474,S488,S502,S516)</f>
        <v>58.5</v>
      </c>
      <c r="T519" s="82">
        <f>SUM(T433,T447,T461,T475,T489,T503,T517)</f>
        <v>280.5</v>
      </c>
      <c r="U519" s="83" t="s">
        <v>14</v>
      </c>
      <c r="V519" s="83" t="s">
        <v>14</v>
      </c>
      <c r="W519" s="83" t="s">
        <v>14</v>
      </c>
      <c r="X519" s="83" t="s">
        <v>14</v>
      </c>
      <c r="Y519" s="17"/>
      <c r="Z519" s="2"/>
      <c r="AA519" s="2"/>
      <c r="AB519" s="2"/>
    </row>
    <row r="520" spans="1:28" ht="24.9" customHeight="1" x14ac:dyDescent="0.3">
      <c r="A520" s="182" t="s">
        <v>95</v>
      </c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</row>
    <row r="521" spans="1:28" x14ac:dyDescent="0.3">
      <c r="A521" s="183" t="s">
        <v>27</v>
      </c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</row>
    <row r="522" spans="1:28" x14ac:dyDescent="0.3">
      <c r="A522" s="72"/>
      <c r="B522" s="73">
        <v>6</v>
      </c>
      <c r="C522" s="74"/>
      <c r="D522" s="56">
        <f t="shared" ref="D522:D531" si="731">IF(C522&gt;0,K522/(I522/C522),0)</f>
        <v>0</v>
      </c>
      <c r="E522" s="56">
        <f t="shared" ref="E522:E531" si="732">IF(C522&gt;0,R522/(I522/C522),0)</f>
        <v>0</v>
      </c>
      <c r="F522" s="75">
        <f t="shared" ref="F522:F531" si="733">IF(U522&gt;0,FLOOR((P522+T522)/U522,0.1),0)</f>
        <v>0</v>
      </c>
      <c r="G522" s="76"/>
      <c r="H522" s="76"/>
      <c r="I522" s="77">
        <f>K522+R522</f>
        <v>0</v>
      </c>
      <c r="J522" s="16">
        <f>P522+T522</f>
        <v>0</v>
      </c>
      <c r="K522" s="77">
        <f>L522+Q522</f>
        <v>0</v>
      </c>
      <c r="L522" s="77">
        <f>M522+N522</f>
        <v>0</v>
      </c>
      <c r="M522" s="73"/>
      <c r="N522" s="78">
        <f t="shared" ref="N522:N531" si="734">O522+P522</f>
        <v>0</v>
      </c>
      <c r="O522" s="73"/>
      <c r="P522" s="73"/>
      <c r="Q522" s="73"/>
      <c r="R522" s="68">
        <f t="shared" ref="R522:R531" si="735">(C522*U522)-K522</f>
        <v>0</v>
      </c>
      <c r="S522" s="65"/>
      <c r="T522" s="69">
        <f t="shared" ref="T522:T531" si="736">R522-S522</f>
        <v>0</v>
      </c>
      <c r="U522" s="70"/>
      <c r="V522" s="72"/>
      <c r="W522" s="72"/>
      <c r="X522" s="72"/>
    </row>
    <row r="523" spans="1:28" x14ac:dyDescent="0.3">
      <c r="A523" s="72"/>
      <c r="B523" s="73">
        <v>6</v>
      </c>
      <c r="C523" s="74"/>
      <c r="D523" s="56">
        <f t="shared" ref="D523:D530" si="737">IF(C523&gt;0,K523/(I523/C523),0)</f>
        <v>0</v>
      </c>
      <c r="E523" s="56">
        <f t="shared" ref="E523:E530" si="738">IF(C523&gt;0,R523/(I523/C523),0)</f>
        <v>0</v>
      </c>
      <c r="F523" s="75">
        <f t="shared" ref="F523:F530" si="739">IF(U523&gt;0,FLOOR((P523+T523)/U523,0.1),0)</f>
        <v>0</v>
      </c>
      <c r="G523" s="76"/>
      <c r="H523" s="76"/>
      <c r="I523" s="77">
        <f t="shared" ref="I523:I530" si="740">K523+R523</f>
        <v>0</v>
      </c>
      <c r="J523" s="16">
        <f t="shared" ref="J523:J530" si="741">P523+T523</f>
        <v>0</v>
      </c>
      <c r="K523" s="77">
        <f t="shared" ref="K523:K530" si="742">L523+Q523</f>
        <v>0</v>
      </c>
      <c r="L523" s="77">
        <f t="shared" ref="L523:L530" si="743">M523+N523</f>
        <v>0</v>
      </c>
      <c r="M523" s="73"/>
      <c r="N523" s="78">
        <f t="shared" ref="N523:N530" si="744">O523+P523</f>
        <v>0</v>
      </c>
      <c r="O523" s="73"/>
      <c r="P523" s="73"/>
      <c r="Q523" s="73"/>
      <c r="R523" s="68">
        <f t="shared" ref="R523:R530" si="745">(C523*U523)-K523</f>
        <v>0</v>
      </c>
      <c r="S523" s="65"/>
      <c r="T523" s="69">
        <f t="shared" ref="T523:T530" si="746">R523-S523</f>
        <v>0</v>
      </c>
      <c r="U523" s="70"/>
      <c r="V523" s="72"/>
      <c r="W523" s="72"/>
      <c r="X523" s="72"/>
    </row>
    <row r="524" spans="1:28" x14ac:dyDescent="0.3">
      <c r="A524" s="72"/>
      <c r="B524" s="73">
        <v>6</v>
      </c>
      <c r="C524" s="74"/>
      <c r="D524" s="56">
        <f t="shared" si="737"/>
        <v>0</v>
      </c>
      <c r="E524" s="56">
        <f t="shared" si="738"/>
        <v>0</v>
      </c>
      <c r="F524" s="75">
        <f t="shared" si="739"/>
        <v>0</v>
      </c>
      <c r="G524" s="76"/>
      <c r="H524" s="76"/>
      <c r="I524" s="77">
        <f t="shared" si="740"/>
        <v>0</v>
      </c>
      <c r="J524" s="16">
        <f t="shared" si="741"/>
        <v>0</v>
      </c>
      <c r="K524" s="77">
        <f t="shared" si="742"/>
        <v>0</v>
      </c>
      <c r="L524" s="77">
        <f t="shared" si="743"/>
        <v>0</v>
      </c>
      <c r="M524" s="73"/>
      <c r="N524" s="78">
        <f t="shared" si="744"/>
        <v>0</v>
      </c>
      <c r="O524" s="73"/>
      <c r="P524" s="73"/>
      <c r="Q524" s="73"/>
      <c r="R524" s="68">
        <f t="shared" si="745"/>
        <v>0</v>
      </c>
      <c r="S524" s="65"/>
      <c r="T524" s="69">
        <f t="shared" si="746"/>
        <v>0</v>
      </c>
      <c r="U524" s="70"/>
      <c r="V524" s="72"/>
      <c r="W524" s="72"/>
      <c r="X524" s="72"/>
    </row>
    <row r="525" spans="1:28" x14ac:dyDescent="0.3">
      <c r="A525" s="72"/>
      <c r="B525" s="73">
        <v>6</v>
      </c>
      <c r="C525" s="74"/>
      <c r="D525" s="56">
        <f t="shared" si="737"/>
        <v>0</v>
      </c>
      <c r="E525" s="56">
        <f t="shared" si="738"/>
        <v>0</v>
      </c>
      <c r="F525" s="75">
        <f t="shared" si="739"/>
        <v>0</v>
      </c>
      <c r="G525" s="76"/>
      <c r="H525" s="76"/>
      <c r="I525" s="77">
        <f t="shared" si="740"/>
        <v>0</v>
      </c>
      <c r="J525" s="16">
        <f t="shared" si="741"/>
        <v>0</v>
      </c>
      <c r="K525" s="77">
        <f t="shared" si="742"/>
        <v>0</v>
      </c>
      <c r="L525" s="77">
        <f t="shared" si="743"/>
        <v>0</v>
      </c>
      <c r="M525" s="73"/>
      <c r="N525" s="78">
        <f t="shared" si="744"/>
        <v>0</v>
      </c>
      <c r="O525" s="73"/>
      <c r="P525" s="73"/>
      <c r="Q525" s="73"/>
      <c r="R525" s="68">
        <f t="shared" si="745"/>
        <v>0</v>
      </c>
      <c r="S525" s="65"/>
      <c r="T525" s="69">
        <f t="shared" si="746"/>
        <v>0</v>
      </c>
      <c r="U525" s="70"/>
      <c r="V525" s="72"/>
      <c r="W525" s="72"/>
      <c r="X525" s="72"/>
    </row>
    <row r="526" spans="1:28" x14ac:dyDescent="0.3">
      <c r="A526" s="72"/>
      <c r="B526" s="73">
        <v>6</v>
      </c>
      <c r="C526" s="74"/>
      <c r="D526" s="56">
        <f t="shared" si="737"/>
        <v>0</v>
      </c>
      <c r="E526" s="56">
        <f t="shared" si="738"/>
        <v>0</v>
      </c>
      <c r="F526" s="75">
        <f t="shared" si="739"/>
        <v>0</v>
      </c>
      <c r="G526" s="76"/>
      <c r="H526" s="76"/>
      <c r="I526" s="77">
        <f t="shared" si="740"/>
        <v>0</v>
      </c>
      <c r="J526" s="16">
        <f t="shared" si="741"/>
        <v>0</v>
      </c>
      <c r="K526" s="77">
        <f t="shared" si="742"/>
        <v>0</v>
      </c>
      <c r="L526" s="77">
        <f t="shared" si="743"/>
        <v>0</v>
      </c>
      <c r="M526" s="73"/>
      <c r="N526" s="78">
        <f t="shared" si="744"/>
        <v>0</v>
      </c>
      <c r="O526" s="73"/>
      <c r="P526" s="73"/>
      <c r="Q526" s="73"/>
      <c r="R526" s="68">
        <f t="shared" si="745"/>
        <v>0</v>
      </c>
      <c r="S526" s="65"/>
      <c r="T526" s="69">
        <f t="shared" si="746"/>
        <v>0</v>
      </c>
      <c r="U526" s="70"/>
      <c r="V526" s="72"/>
      <c r="W526" s="72"/>
      <c r="X526" s="72"/>
    </row>
    <row r="527" spans="1:28" x14ac:dyDescent="0.3">
      <c r="A527" s="72"/>
      <c r="B527" s="73">
        <v>6</v>
      </c>
      <c r="C527" s="74"/>
      <c r="D527" s="56">
        <f t="shared" si="737"/>
        <v>0</v>
      </c>
      <c r="E527" s="56">
        <f t="shared" si="738"/>
        <v>0</v>
      </c>
      <c r="F527" s="75">
        <f t="shared" si="739"/>
        <v>0</v>
      </c>
      <c r="G527" s="76"/>
      <c r="H527" s="76"/>
      <c r="I527" s="77">
        <f t="shared" si="740"/>
        <v>0</v>
      </c>
      <c r="J527" s="16">
        <f t="shared" si="741"/>
        <v>0</v>
      </c>
      <c r="K527" s="77">
        <f t="shared" si="742"/>
        <v>0</v>
      </c>
      <c r="L527" s="77">
        <f t="shared" si="743"/>
        <v>0</v>
      </c>
      <c r="M527" s="73"/>
      <c r="N527" s="78">
        <f t="shared" si="744"/>
        <v>0</v>
      </c>
      <c r="O527" s="73"/>
      <c r="P527" s="73"/>
      <c r="Q527" s="73"/>
      <c r="R527" s="68">
        <f t="shared" si="745"/>
        <v>0</v>
      </c>
      <c r="S527" s="65"/>
      <c r="T527" s="69">
        <f t="shared" si="746"/>
        <v>0</v>
      </c>
      <c r="U527" s="70"/>
      <c r="V527" s="72"/>
      <c r="W527" s="72"/>
      <c r="X527" s="72"/>
    </row>
    <row r="528" spans="1:28" x14ac:dyDescent="0.3">
      <c r="A528" s="72"/>
      <c r="B528" s="73">
        <v>6</v>
      </c>
      <c r="C528" s="74"/>
      <c r="D528" s="56">
        <f t="shared" si="737"/>
        <v>0</v>
      </c>
      <c r="E528" s="56">
        <f t="shared" si="738"/>
        <v>0</v>
      </c>
      <c r="F528" s="75">
        <f t="shared" si="739"/>
        <v>0</v>
      </c>
      <c r="G528" s="76"/>
      <c r="H528" s="76"/>
      <c r="I528" s="77">
        <f t="shared" si="740"/>
        <v>0</v>
      </c>
      <c r="J528" s="16">
        <f t="shared" si="741"/>
        <v>0</v>
      </c>
      <c r="K528" s="77">
        <f t="shared" si="742"/>
        <v>0</v>
      </c>
      <c r="L528" s="77">
        <f t="shared" si="743"/>
        <v>0</v>
      </c>
      <c r="M528" s="73"/>
      <c r="N528" s="78">
        <f t="shared" si="744"/>
        <v>0</v>
      </c>
      <c r="O528" s="73"/>
      <c r="P528" s="73"/>
      <c r="Q528" s="73"/>
      <c r="R528" s="68">
        <f t="shared" si="745"/>
        <v>0</v>
      </c>
      <c r="S528" s="65"/>
      <c r="T528" s="69">
        <f t="shared" si="746"/>
        <v>0</v>
      </c>
      <c r="U528" s="70"/>
      <c r="V528" s="72"/>
      <c r="W528" s="72"/>
      <c r="X528" s="72"/>
    </row>
    <row r="529" spans="1:24" x14ac:dyDescent="0.3">
      <c r="A529" s="72"/>
      <c r="B529" s="73">
        <v>6</v>
      </c>
      <c r="C529" s="74"/>
      <c r="D529" s="56">
        <f t="shared" si="737"/>
        <v>0</v>
      </c>
      <c r="E529" s="56">
        <f t="shared" si="738"/>
        <v>0</v>
      </c>
      <c r="F529" s="75">
        <f t="shared" si="739"/>
        <v>0</v>
      </c>
      <c r="G529" s="76"/>
      <c r="H529" s="76"/>
      <c r="I529" s="77">
        <f t="shared" si="740"/>
        <v>0</v>
      </c>
      <c r="J529" s="16">
        <f t="shared" si="741"/>
        <v>0</v>
      </c>
      <c r="K529" s="77">
        <f t="shared" si="742"/>
        <v>0</v>
      </c>
      <c r="L529" s="77">
        <f t="shared" si="743"/>
        <v>0</v>
      </c>
      <c r="M529" s="73"/>
      <c r="N529" s="78">
        <f t="shared" si="744"/>
        <v>0</v>
      </c>
      <c r="O529" s="73"/>
      <c r="P529" s="73"/>
      <c r="Q529" s="73"/>
      <c r="R529" s="68">
        <f t="shared" si="745"/>
        <v>0</v>
      </c>
      <c r="S529" s="65"/>
      <c r="T529" s="69">
        <f t="shared" si="746"/>
        <v>0</v>
      </c>
      <c r="U529" s="70"/>
      <c r="V529" s="72"/>
      <c r="W529" s="72"/>
      <c r="X529" s="72"/>
    </row>
    <row r="530" spans="1:24" x14ac:dyDescent="0.3">
      <c r="A530" s="72"/>
      <c r="B530" s="73">
        <v>6</v>
      </c>
      <c r="C530" s="74"/>
      <c r="D530" s="56">
        <f t="shared" si="737"/>
        <v>0</v>
      </c>
      <c r="E530" s="56">
        <f t="shared" si="738"/>
        <v>0</v>
      </c>
      <c r="F530" s="75">
        <f t="shared" si="739"/>
        <v>0</v>
      </c>
      <c r="G530" s="76"/>
      <c r="H530" s="76"/>
      <c r="I530" s="77">
        <f t="shared" si="740"/>
        <v>0</v>
      </c>
      <c r="J530" s="16">
        <f t="shared" si="741"/>
        <v>0</v>
      </c>
      <c r="K530" s="77">
        <f t="shared" si="742"/>
        <v>0</v>
      </c>
      <c r="L530" s="77">
        <f t="shared" si="743"/>
        <v>0</v>
      </c>
      <c r="M530" s="73"/>
      <c r="N530" s="78">
        <f t="shared" si="744"/>
        <v>0</v>
      </c>
      <c r="O530" s="73"/>
      <c r="P530" s="73"/>
      <c r="Q530" s="73"/>
      <c r="R530" s="68">
        <f t="shared" si="745"/>
        <v>0</v>
      </c>
      <c r="S530" s="65"/>
      <c r="T530" s="69">
        <f t="shared" si="746"/>
        <v>0</v>
      </c>
      <c r="U530" s="70"/>
      <c r="V530" s="72"/>
      <c r="W530" s="72"/>
      <c r="X530" s="72"/>
    </row>
    <row r="531" spans="1:24" x14ac:dyDescent="0.3">
      <c r="A531" s="72"/>
      <c r="B531" s="73">
        <v>6</v>
      </c>
      <c r="C531" s="74"/>
      <c r="D531" s="56">
        <f t="shared" si="731"/>
        <v>0</v>
      </c>
      <c r="E531" s="56">
        <f t="shared" si="732"/>
        <v>0</v>
      </c>
      <c r="F531" s="75">
        <f t="shared" si="733"/>
        <v>0</v>
      </c>
      <c r="G531" s="76"/>
      <c r="H531" s="76"/>
      <c r="I531" s="77">
        <f t="shared" ref="I531" si="747">K531+R531</f>
        <v>0</v>
      </c>
      <c r="J531" s="16">
        <f t="shared" ref="J531" si="748">P531+T531</f>
        <v>0</v>
      </c>
      <c r="K531" s="77">
        <f t="shared" ref="K531" si="749">L531+Q531</f>
        <v>0</v>
      </c>
      <c r="L531" s="77">
        <f t="shared" ref="L531" si="750">M531+N531</f>
        <v>0</v>
      </c>
      <c r="M531" s="73"/>
      <c r="N531" s="78">
        <f t="shared" si="734"/>
        <v>0</v>
      </c>
      <c r="O531" s="73"/>
      <c r="P531" s="73"/>
      <c r="Q531" s="73"/>
      <c r="R531" s="68">
        <f t="shared" si="735"/>
        <v>0</v>
      </c>
      <c r="S531" s="65"/>
      <c r="T531" s="69">
        <f t="shared" si="736"/>
        <v>0</v>
      </c>
      <c r="U531" s="70"/>
      <c r="V531" s="72"/>
      <c r="W531" s="72"/>
      <c r="X531" s="72"/>
    </row>
    <row r="532" spans="1:24" x14ac:dyDescent="0.3">
      <c r="A532" s="79" t="s">
        <v>149</v>
      </c>
      <c r="B532" s="57">
        <v>6</v>
      </c>
      <c r="C532" s="12">
        <f>SUM(C522:C531)</f>
        <v>0</v>
      </c>
      <c r="D532" s="12">
        <f>SUM(D522:D531)</f>
        <v>0</v>
      </c>
      <c r="E532" s="12">
        <f>SUM(E522:E531)</f>
        <v>0</v>
      </c>
      <c r="F532" s="56" t="s">
        <v>14</v>
      </c>
      <c r="G532" s="57" t="s">
        <v>14</v>
      </c>
      <c r="H532" s="57" t="s">
        <v>14</v>
      </c>
      <c r="I532" s="12">
        <f>SUM(I522:I531)</f>
        <v>0</v>
      </c>
      <c r="J532" s="56" t="s">
        <v>14</v>
      </c>
      <c r="K532" s="12">
        <f>SUM(K522:K531)</f>
        <v>0</v>
      </c>
      <c r="L532" s="12">
        <f>SUM(L522:L531)</f>
        <v>0</v>
      </c>
      <c r="M532" s="12">
        <f>SUM(M522:M531)</f>
        <v>0</v>
      </c>
      <c r="N532" s="12">
        <f>SUM(N522:N531)</f>
        <v>0</v>
      </c>
      <c r="O532" s="12">
        <f>SUM(O522:O531)</f>
        <v>0</v>
      </c>
      <c r="P532" s="56" t="s">
        <v>14</v>
      </c>
      <c r="Q532" s="12">
        <f>SUM(Q522:Q531)</f>
        <v>0</v>
      </c>
      <c r="R532" s="12">
        <f>SUM(R522:R531)</f>
        <v>0</v>
      </c>
      <c r="S532" s="12">
        <f>SUM(S522:S531)</f>
        <v>0</v>
      </c>
      <c r="T532" s="56" t="s">
        <v>14</v>
      </c>
      <c r="U532" s="57" t="s">
        <v>14</v>
      </c>
      <c r="V532" s="57" t="s">
        <v>14</v>
      </c>
      <c r="W532" s="57" t="s">
        <v>14</v>
      </c>
      <c r="X532" s="57" t="s">
        <v>14</v>
      </c>
    </row>
    <row r="533" spans="1:24" x14ac:dyDescent="0.3">
      <c r="A533" s="79" t="s">
        <v>150</v>
      </c>
      <c r="B533" s="57">
        <v>6</v>
      </c>
      <c r="C533" s="56" t="s">
        <v>14</v>
      </c>
      <c r="D533" s="56" t="s">
        <v>14</v>
      </c>
      <c r="E533" s="56" t="s">
        <v>14</v>
      </c>
      <c r="F533" s="12">
        <f>SUM(F522:F531)</f>
        <v>0</v>
      </c>
      <c r="G533" s="57" t="s">
        <v>14</v>
      </c>
      <c r="H533" s="57" t="s">
        <v>14</v>
      </c>
      <c r="I533" s="57" t="s">
        <v>14</v>
      </c>
      <c r="J533" s="12">
        <f>SUM(J522:J531)</f>
        <v>0</v>
      </c>
      <c r="K533" s="57" t="s">
        <v>14</v>
      </c>
      <c r="L533" s="57" t="s">
        <v>14</v>
      </c>
      <c r="M533" s="57" t="s">
        <v>14</v>
      </c>
      <c r="N533" s="57" t="s">
        <v>14</v>
      </c>
      <c r="O533" s="57" t="s">
        <v>14</v>
      </c>
      <c r="P533" s="12">
        <f>SUM(P522:P531)</f>
        <v>0</v>
      </c>
      <c r="Q533" s="57" t="s">
        <v>14</v>
      </c>
      <c r="R533" s="57" t="s">
        <v>14</v>
      </c>
      <c r="S533" s="57" t="s">
        <v>14</v>
      </c>
      <c r="T533" s="12">
        <f>SUM(T522:T531)</f>
        <v>0</v>
      </c>
      <c r="U533" s="16" t="s">
        <v>14</v>
      </c>
      <c r="V533" s="57" t="s">
        <v>14</v>
      </c>
      <c r="W533" s="57" t="s">
        <v>14</v>
      </c>
      <c r="X533" s="57" t="s">
        <v>14</v>
      </c>
    </row>
    <row r="534" spans="1:24" x14ac:dyDescent="0.3">
      <c r="A534" s="79" t="s">
        <v>151</v>
      </c>
      <c r="B534" s="57">
        <v>6</v>
      </c>
      <c r="C534" s="12">
        <f>SUMIF(H522:H531,"f",C522:C531)</f>
        <v>0</v>
      </c>
      <c r="D534" s="12">
        <f>SUMIF(H522:H531,"f",D522:D531)</f>
        <v>0</v>
      </c>
      <c r="E534" s="12">
        <f>SUMIF(H522:H531,"f",E522:E531)</f>
        <v>0</v>
      </c>
      <c r="F534" s="56" t="s">
        <v>14</v>
      </c>
      <c r="G534" s="57" t="s">
        <v>14</v>
      </c>
      <c r="H534" s="57" t="s">
        <v>14</v>
      </c>
      <c r="I534" s="12">
        <f>SUMIF(H522:H531,"f",I522:I531)</f>
        <v>0</v>
      </c>
      <c r="J534" s="57" t="s">
        <v>14</v>
      </c>
      <c r="K534" s="12">
        <f>SUMIF(H522:H531,"f",K522:K531)</f>
        <v>0</v>
      </c>
      <c r="L534" s="12">
        <f>SUMIF(H522:H531,"f",L522:L531)</f>
        <v>0</v>
      </c>
      <c r="M534" s="12">
        <f>SUMIF(H522:H531,"f",M522:M531)</f>
        <v>0</v>
      </c>
      <c r="N534" s="12">
        <f>SUMIF(H522:H531,"f",N522:N531)</f>
        <v>0</v>
      </c>
      <c r="O534" s="12">
        <f>SUMIF(H522:H531,"f",O522:O531)</f>
        <v>0</v>
      </c>
      <c r="P534" s="57" t="s">
        <v>14</v>
      </c>
      <c r="Q534" s="12">
        <f>SUMIF(H522:H531,"f",Q522:Q531)</f>
        <v>0</v>
      </c>
      <c r="R534" s="12">
        <f>SUMIF(H522:H531,"f",R522:R531)</f>
        <v>0</v>
      </c>
      <c r="S534" s="12">
        <f>SUMIF(H522:H531,"f",S522:S531)</f>
        <v>0</v>
      </c>
      <c r="T534" s="57" t="s">
        <v>14</v>
      </c>
      <c r="U534" s="57" t="s">
        <v>14</v>
      </c>
      <c r="V534" s="57" t="s">
        <v>14</v>
      </c>
      <c r="W534" s="57" t="s">
        <v>14</v>
      </c>
      <c r="X534" s="57" t="s">
        <v>14</v>
      </c>
    </row>
    <row r="535" spans="1:24" x14ac:dyDescent="0.3">
      <c r="A535" s="183" t="s">
        <v>28</v>
      </c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</row>
    <row r="536" spans="1:24" x14ac:dyDescent="0.3">
      <c r="A536" s="72"/>
      <c r="B536" s="73">
        <v>6</v>
      </c>
      <c r="C536" s="74"/>
      <c r="D536" s="56">
        <f t="shared" ref="D536:D545" si="751">IF(C536&gt;0,K536/(I536/C536),0)</f>
        <v>0</v>
      </c>
      <c r="E536" s="56">
        <f t="shared" ref="E536:E545" si="752">IF(C536&gt;0,R536/(I536/C536),0)</f>
        <v>0</v>
      </c>
      <c r="F536" s="75">
        <f t="shared" ref="F536:F545" si="753">IF(U536&gt;0,FLOOR((P536+T536)/U536,0.1),0)</f>
        <v>0</v>
      </c>
      <c r="G536" s="76"/>
      <c r="H536" s="76"/>
      <c r="I536" s="77">
        <f>K536+R536</f>
        <v>0</v>
      </c>
      <c r="J536" s="16">
        <f>P536+T536</f>
        <v>0</v>
      </c>
      <c r="K536" s="77">
        <f>L536+Q536</f>
        <v>0</v>
      </c>
      <c r="L536" s="77">
        <f>M536+N536</f>
        <v>0</v>
      </c>
      <c r="M536" s="73"/>
      <c r="N536" s="78">
        <f t="shared" ref="N536:N545" si="754">O536+P536</f>
        <v>0</v>
      </c>
      <c r="O536" s="73"/>
      <c r="P536" s="73"/>
      <c r="Q536" s="73"/>
      <c r="R536" s="68">
        <f t="shared" ref="R536:R545" si="755">(C536*U536)-K536</f>
        <v>0</v>
      </c>
      <c r="S536" s="65"/>
      <c r="T536" s="69">
        <f t="shared" ref="T536:T545" si="756">R536-S536</f>
        <v>0</v>
      </c>
      <c r="U536" s="70"/>
      <c r="V536" s="72"/>
      <c r="W536" s="72"/>
      <c r="X536" s="72"/>
    </row>
    <row r="537" spans="1:24" x14ac:dyDescent="0.3">
      <c r="A537" s="72"/>
      <c r="B537" s="73">
        <v>6</v>
      </c>
      <c r="C537" s="74"/>
      <c r="D537" s="56">
        <f t="shared" ref="D537:D544" si="757">IF(C537&gt;0,K537/(I537/C537),0)</f>
        <v>0</v>
      </c>
      <c r="E537" s="56">
        <f t="shared" ref="E537:E544" si="758">IF(C537&gt;0,R537/(I537/C537),0)</f>
        <v>0</v>
      </c>
      <c r="F537" s="75">
        <f t="shared" ref="F537:F544" si="759">IF(U537&gt;0,FLOOR((P537+T537)/U537,0.1),0)</f>
        <v>0</v>
      </c>
      <c r="G537" s="76"/>
      <c r="H537" s="76"/>
      <c r="I537" s="77">
        <f t="shared" ref="I537:I544" si="760">K537+R537</f>
        <v>0</v>
      </c>
      <c r="J537" s="16">
        <f t="shared" ref="J537:J544" si="761">P537+T537</f>
        <v>0</v>
      </c>
      <c r="K537" s="77">
        <f t="shared" ref="K537:K544" si="762">L537+Q537</f>
        <v>0</v>
      </c>
      <c r="L537" s="77">
        <f t="shared" ref="L537:L544" si="763">M537+N537</f>
        <v>0</v>
      </c>
      <c r="M537" s="73"/>
      <c r="N537" s="78">
        <f t="shared" ref="N537:N544" si="764">O537+P537</f>
        <v>0</v>
      </c>
      <c r="O537" s="73"/>
      <c r="P537" s="73"/>
      <c r="Q537" s="73"/>
      <c r="R537" s="68">
        <f t="shared" ref="R537:R544" si="765">(C537*U537)-K537</f>
        <v>0</v>
      </c>
      <c r="S537" s="65"/>
      <c r="T537" s="69">
        <f t="shared" ref="T537:T544" si="766">R537-S537</f>
        <v>0</v>
      </c>
      <c r="U537" s="70"/>
      <c r="V537" s="72"/>
      <c r="W537" s="72"/>
      <c r="X537" s="72"/>
    </row>
    <row r="538" spans="1:24" x14ac:dyDescent="0.3">
      <c r="A538" s="72"/>
      <c r="B538" s="73">
        <v>6</v>
      </c>
      <c r="C538" s="74"/>
      <c r="D538" s="56">
        <f t="shared" si="757"/>
        <v>0</v>
      </c>
      <c r="E538" s="56">
        <f t="shared" si="758"/>
        <v>0</v>
      </c>
      <c r="F538" s="75">
        <f t="shared" si="759"/>
        <v>0</v>
      </c>
      <c r="G538" s="76"/>
      <c r="H538" s="76"/>
      <c r="I538" s="77">
        <f t="shared" si="760"/>
        <v>0</v>
      </c>
      <c r="J538" s="16">
        <f t="shared" si="761"/>
        <v>0</v>
      </c>
      <c r="K538" s="77">
        <f t="shared" si="762"/>
        <v>0</v>
      </c>
      <c r="L538" s="77">
        <f t="shared" si="763"/>
        <v>0</v>
      </c>
      <c r="M538" s="73"/>
      <c r="N538" s="78">
        <f t="shared" si="764"/>
        <v>0</v>
      </c>
      <c r="O538" s="73"/>
      <c r="P538" s="73"/>
      <c r="Q538" s="73"/>
      <c r="R538" s="68">
        <f t="shared" si="765"/>
        <v>0</v>
      </c>
      <c r="S538" s="65"/>
      <c r="T538" s="69">
        <f t="shared" si="766"/>
        <v>0</v>
      </c>
      <c r="U538" s="70"/>
      <c r="V538" s="72"/>
      <c r="W538" s="72"/>
      <c r="X538" s="72"/>
    </row>
    <row r="539" spans="1:24" x14ac:dyDescent="0.3">
      <c r="A539" s="72"/>
      <c r="B539" s="73">
        <v>6</v>
      </c>
      <c r="C539" s="74"/>
      <c r="D539" s="56">
        <f t="shared" si="757"/>
        <v>0</v>
      </c>
      <c r="E539" s="56">
        <f t="shared" si="758"/>
        <v>0</v>
      </c>
      <c r="F539" s="75">
        <f t="shared" si="759"/>
        <v>0</v>
      </c>
      <c r="G539" s="76"/>
      <c r="H539" s="76"/>
      <c r="I539" s="77">
        <f t="shared" si="760"/>
        <v>0</v>
      </c>
      <c r="J539" s="16">
        <f t="shared" si="761"/>
        <v>0</v>
      </c>
      <c r="K539" s="77">
        <f t="shared" si="762"/>
        <v>0</v>
      </c>
      <c r="L539" s="77">
        <f t="shared" si="763"/>
        <v>0</v>
      </c>
      <c r="M539" s="73"/>
      <c r="N539" s="78">
        <f t="shared" si="764"/>
        <v>0</v>
      </c>
      <c r="O539" s="73"/>
      <c r="P539" s="73"/>
      <c r="Q539" s="73"/>
      <c r="R539" s="68">
        <f t="shared" si="765"/>
        <v>0</v>
      </c>
      <c r="S539" s="65"/>
      <c r="T539" s="69">
        <f t="shared" si="766"/>
        <v>0</v>
      </c>
      <c r="U539" s="70"/>
      <c r="V539" s="72"/>
      <c r="W539" s="72"/>
      <c r="X539" s="72"/>
    </row>
    <row r="540" spans="1:24" x14ac:dyDescent="0.3">
      <c r="A540" s="72"/>
      <c r="B540" s="73">
        <v>6</v>
      </c>
      <c r="C540" s="74"/>
      <c r="D540" s="56">
        <f t="shared" si="757"/>
        <v>0</v>
      </c>
      <c r="E540" s="56">
        <f t="shared" si="758"/>
        <v>0</v>
      </c>
      <c r="F540" s="75">
        <f t="shared" si="759"/>
        <v>0</v>
      </c>
      <c r="G540" s="76"/>
      <c r="H540" s="76"/>
      <c r="I540" s="77">
        <f t="shared" si="760"/>
        <v>0</v>
      </c>
      <c r="J540" s="16">
        <f t="shared" si="761"/>
        <v>0</v>
      </c>
      <c r="K540" s="77">
        <f t="shared" si="762"/>
        <v>0</v>
      </c>
      <c r="L540" s="77">
        <f t="shared" si="763"/>
        <v>0</v>
      </c>
      <c r="M540" s="73"/>
      <c r="N540" s="78">
        <f t="shared" si="764"/>
        <v>0</v>
      </c>
      <c r="O540" s="73"/>
      <c r="P540" s="73"/>
      <c r="Q540" s="73"/>
      <c r="R540" s="68">
        <f t="shared" si="765"/>
        <v>0</v>
      </c>
      <c r="S540" s="65"/>
      <c r="T540" s="69">
        <f t="shared" si="766"/>
        <v>0</v>
      </c>
      <c r="U540" s="70"/>
      <c r="V540" s="72"/>
      <c r="W540" s="72"/>
      <c r="X540" s="72"/>
    </row>
    <row r="541" spans="1:24" x14ac:dyDescent="0.3">
      <c r="A541" s="72"/>
      <c r="B541" s="73">
        <v>6</v>
      </c>
      <c r="C541" s="74"/>
      <c r="D541" s="56">
        <f t="shared" si="757"/>
        <v>0</v>
      </c>
      <c r="E541" s="56">
        <f t="shared" si="758"/>
        <v>0</v>
      </c>
      <c r="F541" s="75">
        <f t="shared" si="759"/>
        <v>0</v>
      </c>
      <c r="G541" s="76"/>
      <c r="H541" s="76"/>
      <c r="I541" s="77">
        <f t="shared" si="760"/>
        <v>0</v>
      </c>
      <c r="J541" s="16">
        <f t="shared" si="761"/>
        <v>0</v>
      </c>
      <c r="K541" s="77">
        <f t="shared" si="762"/>
        <v>0</v>
      </c>
      <c r="L541" s="77">
        <f t="shared" si="763"/>
        <v>0</v>
      </c>
      <c r="M541" s="73"/>
      <c r="N541" s="78">
        <f t="shared" si="764"/>
        <v>0</v>
      </c>
      <c r="O541" s="73"/>
      <c r="P541" s="73"/>
      <c r="Q541" s="73"/>
      <c r="R541" s="68">
        <f t="shared" si="765"/>
        <v>0</v>
      </c>
      <c r="S541" s="65"/>
      <c r="T541" s="69">
        <f t="shared" si="766"/>
        <v>0</v>
      </c>
      <c r="U541" s="70"/>
      <c r="V541" s="72"/>
      <c r="W541" s="72"/>
      <c r="X541" s="72"/>
    </row>
    <row r="542" spans="1:24" x14ac:dyDescent="0.3">
      <c r="A542" s="72"/>
      <c r="B542" s="73">
        <v>6</v>
      </c>
      <c r="C542" s="74"/>
      <c r="D542" s="56">
        <f t="shared" si="757"/>
        <v>0</v>
      </c>
      <c r="E542" s="56">
        <f t="shared" si="758"/>
        <v>0</v>
      </c>
      <c r="F542" s="75">
        <f t="shared" si="759"/>
        <v>0</v>
      </c>
      <c r="G542" s="76"/>
      <c r="H542" s="76"/>
      <c r="I542" s="77">
        <f t="shared" si="760"/>
        <v>0</v>
      </c>
      <c r="J542" s="16">
        <f t="shared" si="761"/>
        <v>0</v>
      </c>
      <c r="K542" s="77">
        <f t="shared" si="762"/>
        <v>0</v>
      </c>
      <c r="L542" s="77">
        <f t="shared" si="763"/>
        <v>0</v>
      </c>
      <c r="M542" s="73"/>
      <c r="N542" s="78">
        <f t="shared" si="764"/>
        <v>0</v>
      </c>
      <c r="O542" s="73"/>
      <c r="P542" s="73"/>
      <c r="Q542" s="73"/>
      <c r="R542" s="68">
        <f t="shared" si="765"/>
        <v>0</v>
      </c>
      <c r="S542" s="65"/>
      <c r="T542" s="69">
        <f t="shared" si="766"/>
        <v>0</v>
      </c>
      <c r="U542" s="70"/>
      <c r="V542" s="72"/>
      <c r="W542" s="72"/>
      <c r="X542" s="72"/>
    </row>
    <row r="543" spans="1:24" x14ac:dyDescent="0.3">
      <c r="A543" s="72"/>
      <c r="B543" s="73">
        <v>6</v>
      </c>
      <c r="C543" s="74"/>
      <c r="D543" s="56">
        <f t="shared" si="757"/>
        <v>0</v>
      </c>
      <c r="E543" s="56">
        <f t="shared" si="758"/>
        <v>0</v>
      </c>
      <c r="F543" s="75">
        <f t="shared" si="759"/>
        <v>0</v>
      </c>
      <c r="G543" s="76"/>
      <c r="H543" s="76"/>
      <c r="I543" s="77">
        <f t="shared" si="760"/>
        <v>0</v>
      </c>
      <c r="J543" s="16">
        <f t="shared" si="761"/>
        <v>0</v>
      </c>
      <c r="K543" s="77">
        <f t="shared" si="762"/>
        <v>0</v>
      </c>
      <c r="L543" s="77">
        <f t="shared" si="763"/>
        <v>0</v>
      </c>
      <c r="M543" s="73"/>
      <c r="N543" s="78">
        <f t="shared" si="764"/>
        <v>0</v>
      </c>
      <c r="O543" s="73"/>
      <c r="P543" s="73"/>
      <c r="Q543" s="73"/>
      <c r="R543" s="68">
        <f t="shared" si="765"/>
        <v>0</v>
      </c>
      <c r="S543" s="65"/>
      <c r="T543" s="69">
        <f t="shared" si="766"/>
        <v>0</v>
      </c>
      <c r="U543" s="70"/>
      <c r="V543" s="72"/>
      <c r="W543" s="72"/>
      <c r="X543" s="72"/>
    </row>
    <row r="544" spans="1:24" x14ac:dyDescent="0.3">
      <c r="A544" s="72"/>
      <c r="B544" s="73">
        <v>6</v>
      </c>
      <c r="C544" s="74"/>
      <c r="D544" s="56">
        <f t="shared" si="757"/>
        <v>0</v>
      </c>
      <c r="E544" s="56">
        <f t="shared" si="758"/>
        <v>0</v>
      </c>
      <c r="F544" s="75">
        <f t="shared" si="759"/>
        <v>0</v>
      </c>
      <c r="G544" s="76"/>
      <c r="H544" s="76"/>
      <c r="I544" s="77">
        <f t="shared" si="760"/>
        <v>0</v>
      </c>
      <c r="J544" s="16">
        <f t="shared" si="761"/>
        <v>0</v>
      </c>
      <c r="K544" s="77">
        <f t="shared" si="762"/>
        <v>0</v>
      </c>
      <c r="L544" s="77">
        <f t="shared" si="763"/>
        <v>0</v>
      </c>
      <c r="M544" s="73"/>
      <c r="N544" s="78">
        <f t="shared" si="764"/>
        <v>0</v>
      </c>
      <c r="O544" s="73"/>
      <c r="P544" s="73"/>
      <c r="Q544" s="73"/>
      <c r="R544" s="68">
        <f t="shared" si="765"/>
        <v>0</v>
      </c>
      <c r="S544" s="65"/>
      <c r="T544" s="69">
        <f t="shared" si="766"/>
        <v>0</v>
      </c>
      <c r="U544" s="70"/>
      <c r="V544" s="72"/>
      <c r="W544" s="72"/>
      <c r="X544" s="72"/>
    </row>
    <row r="545" spans="1:24" x14ac:dyDescent="0.3">
      <c r="A545" s="72"/>
      <c r="B545" s="73">
        <v>6</v>
      </c>
      <c r="C545" s="74"/>
      <c r="D545" s="56">
        <f t="shared" si="751"/>
        <v>0</v>
      </c>
      <c r="E545" s="56">
        <f t="shared" si="752"/>
        <v>0</v>
      </c>
      <c r="F545" s="75">
        <f t="shared" si="753"/>
        <v>0</v>
      </c>
      <c r="G545" s="76"/>
      <c r="H545" s="76"/>
      <c r="I545" s="77">
        <f t="shared" ref="I545" si="767">K545+R545</f>
        <v>0</v>
      </c>
      <c r="J545" s="16">
        <f t="shared" ref="J545" si="768">P545+T545</f>
        <v>0</v>
      </c>
      <c r="K545" s="77">
        <f t="shared" ref="K545" si="769">L545+Q545</f>
        <v>0</v>
      </c>
      <c r="L545" s="77">
        <f t="shared" ref="L545" si="770">M545+N545</f>
        <v>0</v>
      </c>
      <c r="M545" s="73"/>
      <c r="N545" s="78">
        <f t="shared" si="754"/>
        <v>0</v>
      </c>
      <c r="O545" s="73"/>
      <c r="P545" s="73"/>
      <c r="Q545" s="73"/>
      <c r="R545" s="68">
        <f t="shared" si="755"/>
        <v>0</v>
      </c>
      <c r="S545" s="65"/>
      <c r="T545" s="69">
        <f t="shared" si="756"/>
        <v>0</v>
      </c>
      <c r="U545" s="70"/>
      <c r="V545" s="72"/>
      <c r="W545" s="72"/>
      <c r="X545" s="72"/>
    </row>
    <row r="546" spans="1:24" x14ac:dyDescent="0.3">
      <c r="A546" s="79" t="s">
        <v>149</v>
      </c>
      <c r="B546" s="57">
        <v>6</v>
      </c>
      <c r="C546" s="12">
        <f>SUM(C536:C545)</f>
        <v>0</v>
      </c>
      <c r="D546" s="12">
        <f>SUM(D536:D545)</f>
        <v>0</v>
      </c>
      <c r="E546" s="12">
        <f>SUM(E536:E545)</f>
        <v>0</v>
      </c>
      <c r="F546" s="56" t="s">
        <v>14</v>
      </c>
      <c r="G546" s="57" t="s">
        <v>14</v>
      </c>
      <c r="H546" s="57" t="s">
        <v>14</v>
      </c>
      <c r="I546" s="12">
        <f>SUM(I536:I545)</f>
        <v>0</v>
      </c>
      <c r="J546" s="56" t="s">
        <v>14</v>
      </c>
      <c r="K546" s="12">
        <f>SUM(K536:K545)</f>
        <v>0</v>
      </c>
      <c r="L546" s="12">
        <f>SUM(L536:L545)</f>
        <v>0</v>
      </c>
      <c r="M546" s="12">
        <f>SUM(M536:M545)</f>
        <v>0</v>
      </c>
      <c r="N546" s="12">
        <f>SUM(N536:N545)</f>
        <v>0</v>
      </c>
      <c r="O546" s="12">
        <f>SUM(O536:O545)</f>
        <v>0</v>
      </c>
      <c r="P546" s="56" t="s">
        <v>14</v>
      </c>
      <c r="Q546" s="12">
        <f>SUM(Q536:Q545)</f>
        <v>0</v>
      </c>
      <c r="R546" s="12">
        <f>SUM(R536:R545)</f>
        <v>0</v>
      </c>
      <c r="S546" s="12">
        <f>SUM(S536:S545)</f>
        <v>0</v>
      </c>
      <c r="T546" s="56" t="s">
        <v>14</v>
      </c>
      <c r="U546" s="57" t="s">
        <v>14</v>
      </c>
      <c r="V546" s="57" t="s">
        <v>14</v>
      </c>
      <c r="W546" s="57" t="s">
        <v>14</v>
      </c>
      <c r="X546" s="57" t="s">
        <v>14</v>
      </c>
    </row>
    <row r="547" spans="1:24" x14ac:dyDescent="0.3">
      <c r="A547" s="79" t="s">
        <v>150</v>
      </c>
      <c r="B547" s="57">
        <v>6</v>
      </c>
      <c r="C547" s="56" t="s">
        <v>14</v>
      </c>
      <c r="D547" s="56" t="s">
        <v>14</v>
      </c>
      <c r="E547" s="56" t="s">
        <v>14</v>
      </c>
      <c r="F547" s="12">
        <f>SUM(F536:F545)</f>
        <v>0</v>
      </c>
      <c r="G547" s="57" t="s">
        <v>14</v>
      </c>
      <c r="H547" s="57" t="s">
        <v>14</v>
      </c>
      <c r="I547" s="57" t="s">
        <v>14</v>
      </c>
      <c r="J547" s="12">
        <f>SUM(J536:J545)</f>
        <v>0</v>
      </c>
      <c r="K547" s="57" t="s">
        <v>14</v>
      </c>
      <c r="L547" s="57" t="s">
        <v>14</v>
      </c>
      <c r="M547" s="57" t="s">
        <v>14</v>
      </c>
      <c r="N547" s="57" t="s">
        <v>14</v>
      </c>
      <c r="O547" s="57" t="s">
        <v>14</v>
      </c>
      <c r="P547" s="12">
        <f>SUM(P536:P545)</f>
        <v>0</v>
      </c>
      <c r="Q547" s="57" t="s">
        <v>14</v>
      </c>
      <c r="R547" s="57" t="s">
        <v>14</v>
      </c>
      <c r="S547" s="57" t="s">
        <v>14</v>
      </c>
      <c r="T547" s="12">
        <f>SUM(T536:T545)</f>
        <v>0</v>
      </c>
      <c r="U547" s="16" t="s">
        <v>14</v>
      </c>
      <c r="V547" s="57" t="s">
        <v>14</v>
      </c>
      <c r="W547" s="57" t="s">
        <v>14</v>
      </c>
      <c r="X547" s="57" t="s">
        <v>14</v>
      </c>
    </row>
    <row r="548" spans="1:24" x14ac:dyDescent="0.3">
      <c r="A548" s="79" t="s">
        <v>151</v>
      </c>
      <c r="B548" s="57">
        <v>6</v>
      </c>
      <c r="C548" s="12">
        <f>SUMIF(H536:H545,"f",C536:C545)</f>
        <v>0</v>
      </c>
      <c r="D548" s="12">
        <f>SUMIF(H536:H545,"f",D536:D545)</f>
        <v>0</v>
      </c>
      <c r="E548" s="12">
        <f>SUMIF(H536:H545,"f",E536:E545)</f>
        <v>0</v>
      </c>
      <c r="F548" s="56" t="s">
        <v>14</v>
      </c>
      <c r="G548" s="57" t="s">
        <v>14</v>
      </c>
      <c r="H548" s="57" t="s">
        <v>14</v>
      </c>
      <c r="I548" s="12">
        <f>SUMIF(H536:H545,"f",I536:I545)</f>
        <v>0</v>
      </c>
      <c r="J548" s="57" t="s">
        <v>14</v>
      </c>
      <c r="K548" s="12">
        <f>SUMIF(H536:H545,"f",K536:K545)</f>
        <v>0</v>
      </c>
      <c r="L548" s="12">
        <f>SUMIF(H536:H545,"f",L536:L545)</f>
        <v>0</v>
      </c>
      <c r="M548" s="12">
        <f>SUMIF(H536:H545,"f",M536:M545)</f>
        <v>0</v>
      </c>
      <c r="N548" s="12">
        <f>SUMIF(H536:H545,"f",N536:N545)</f>
        <v>0</v>
      </c>
      <c r="O548" s="12">
        <f>SUMIF(H536:H545,"f",O536:O545)</f>
        <v>0</v>
      </c>
      <c r="P548" s="57" t="s">
        <v>14</v>
      </c>
      <c r="Q548" s="12">
        <f>SUMIF(H536:H545,"f",Q536:Q545)</f>
        <v>0</v>
      </c>
      <c r="R548" s="12">
        <f>SUMIF(H536:H545,"f",R536:R545)</f>
        <v>0</v>
      </c>
      <c r="S548" s="12">
        <f>SUMIF(H536:H545,"f",S536:S545)</f>
        <v>0</v>
      </c>
      <c r="T548" s="57" t="s">
        <v>14</v>
      </c>
      <c r="U548" s="57" t="s">
        <v>14</v>
      </c>
      <c r="V548" s="57" t="s">
        <v>14</v>
      </c>
      <c r="W548" s="57" t="s">
        <v>14</v>
      </c>
      <c r="X548" s="57" t="s">
        <v>14</v>
      </c>
    </row>
    <row r="549" spans="1:24" x14ac:dyDescent="0.3">
      <c r="A549" s="183" t="s">
        <v>29</v>
      </c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</row>
    <row r="550" spans="1:24" x14ac:dyDescent="0.3">
      <c r="A550" s="72" t="s">
        <v>223</v>
      </c>
      <c r="B550" s="73">
        <v>6</v>
      </c>
      <c r="C550" s="74">
        <v>3.5</v>
      </c>
      <c r="D550" s="56">
        <f t="shared" ref="D550:D559" si="771">IF(C550&gt;0,K550/(I550/C550),0)</f>
        <v>1.96</v>
      </c>
      <c r="E550" s="56">
        <f t="shared" ref="E550:E559" si="772">IF(C550&gt;0,R550/(I550/C550),0)</f>
        <v>1.54</v>
      </c>
      <c r="F550" s="75">
        <f t="shared" ref="F550:F559" si="773">IF(U550&gt;0,FLOOR((P550+T550)/U550,0.1),0)</f>
        <v>1.4000000000000001</v>
      </c>
      <c r="G550" s="76" t="s">
        <v>17</v>
      </c>
      <c r="H550" s="76" t="s">
        <v>19</v>
      </c>
      <c r="I550" s="77">
        <f>K550+R550</f>
        <v>87.5</v>
      </c>
      <c r="J550" s="16">
        <f>P550+T550</f>
        <v>35.5</v>
      </c>
      <c r="K550" s="77">
        <f>L550+Q550</f>
        <v>49</v>
      </c>
      <c r="L550" s="77">
        <f>M550+N550</f>
        <v>45</v>
      </c>
      <c r="M550" s="73">
        <v>15</v>
      </c>
      <c r="N550" s="78">
        <f t="shared" ref="N550:N559" si="774">O550+P550</f>
        <v>30</v>
      </c>
      <c r="O550" s="73">
        <v>15</v>
      </c>
      <c r="P550" s="73">
        <v>15</v>
      </c>
      <c r="Q550" s="73">
        <v>4</v>
      </c>
      <c r="R550" s="68">
        <f t="shared" ref="R550:R559" si="775">(C550*U550)-K550</f>
        <v>38.5</v>
      </c>
      <c r="S550" s="65">
        <v>18</v>
      </c>
      <c r="T550" s="69">
        <f t="shared" ref="T550:T559" si="776">R550-S550</f>
        <v>20.5</v>
      </c>
      <c r="U550" s="70">
        <v>25</v>
      </c>
      <c r="V550" s="72">
        <v>100</v>
      </c>
      <c r="W550" s="72"/>
      <c r="X550" s="72"/>
    </row>
    <row r="551" spans="1:24" x14ac:dyDescent="0.3">
      <c r="A551" s="72" t="s">
        <v>224</v>
      </c>
      <c r="B551" s="73">
        <v>6</v>
      </c>
      <c r="C551" s="74">
        <v>4.5</v>
      </c>
      <c r="D551" s="56">
        <f t="shared" si="771"/>
        <v>2.56</v>
      </c>
      <c r="E551" s="56">
        <f t="shared" si="772"/>
        <v>1.94</v>
      </c>
      <c r="F551" s="75">
        <f t="shared" si="773"/>
        <v>3.1</v>
      </c>
      <c r="G551" s="76" t="s">
        <v>17</v>
      </c>
      <c r="H551" s="76" t="s">
        <v>19</v>
      </c>
      <c r="I551" s="77">
        <f t="shared" ref="I551:I559" si="777">K551+R551</f>
        <v>112.5</v>
      </c>
      <c r="J551" s="16">
        <f t="shared" ref="J551:J559" si="778">P551+T551</f>
        <v>78.5</v>
      </c>
      <c r="K551" s="77">
        <f t="shared" ref="K551:K559" si="779">L551+Q551</f>
        <v>64</v>
      </c>
      <c r="L551" s="77">
        <f t="shared" ref="L551:L559" si="780">M551+N551</f>
        <v>60</v>
      </c>
      <c r="M551" s="73">
        <v>30</v>
      </c>
      <c r="N551" s="78">
        <f t="shared" si="774"/>
        <v>30</v>
      </c>
      <c r="O551" s="73"/>
      <c r="P551" s="73">
        <v>30</v>
      </c>
      <c r="Q551" s="73">
        <v>4</v>
      </c>
      <c r="R551" s="68">
        <f t="shared" si="775"/>
        <v>48.5</v>
      </c>
      <c r="S551" s="65"/>
      <c r="T551" s="69">
        <f t="shared" si="776"/>
        <v>48.5</v>
      </c>
      <c r="U551" s="70">
        <v>25</v>
      </c>
      <c r="V551" s="72">
        <v>100</v>
      </c>
      <c r="W551" s="72"/>
      <c r="X551" s="72"/>
    </row>
    <row r="552" spans="1:24" x14ac:dyDescent="0.3">
      <c r="A552" s="72"/>
      <c r="B552" s="73">
        <v>6</v>
      </c>
      <c r="C552" s="74"/>
      <c r="D552" s="56">
        <f t="shared" si="771"/>
        <v>0</v>
      </c>
      <c r="E552" s="56">
        <f t="shared" si="772"/>
        <v>0</v>
      </c>
      <c r="F552" s="75">
        <f t="shared" si="773"/>
        <v>0</v>
      </c>
      <c r="G552" s="76"/>
      <c r="H552" s="76"/>
      <c r="I552" s="77">
        <f t="shared" si="777"/>
        <v>0</v>
      </c>
      <c r="J552" s="16">
        <f t="shared" si="778"/>
        <v>0</v>
      </c>
      <c r="K552" s="77">
        <f t="shared" si="779"/>
        <v>0</v>
      </c>
      <c r="L552" s="77">
        <f t="shared" si="780"/>
        <v>0</v>
      </c>
      <c r="M552" s="73"/>
      <c r="N552" s="78">
        <f t="shared" si="774"/>
        <v>0</v>
      </c>
      <c r="O552" s="73"/>
      <c r="P552" s="73"/>
      <c r="Q552" s="73"/>
      <c r="R552" s="68">
        <f t="shared" si="775"/>
        <v>0</v>
      </c>
      <c r="S552" s="65"/>
      <c r="T552" s="69">
        <f t="shared" si="776"/>
        <v>0</v>
      </c>
      <c r="U552" s="70"/>
      <c r="V552" s="72"/>
      <c r="W552" s="72"/>
      <c r="X552" s="72"/>
    </row>
    <row r="553" spans="1:24" x14ac:dyDescent="0.3">
      <c r="A553" s="72"/>
      <c r="B553" s="73">
        <v>6</v>
      </c>
      <c r="C553" s="74"/>
      <c r="D553" s="56">
        <f t="shared" si="771"/>
        <v>0</v>
      </c>
      <c r="E553" s="56">
        <f t="shared" si="772"/>
        <v>0</v>
      </c>
      <c r="F553" s="75">
        <f t="shared" si="773"/>
        <v>0</v>
      </c>
      <c r="G553" s="76"/>
      <c r="H553" s="76"/>
      <c r="I553" s="77">
        <f t="shared" si="777"/>
        <v>0</v>
      </c>
      <c r="J553" s="16">
        <f t="shared" si="778"/>
        <v>0</v>
      </c>
      <c r="K553" s="77">
        <f t="shared" si="779"/>
        <v>0</v>
      </c>
      <c r="L553" s="77">
        <f t="shared" si="780"/>
        <v>0</v>
      </c>
      <c r="M553" s="73"/>
      <c r="N553" s="78">
        <f t="shared" si="774"/>
        <v>0</v>
      </c>
      <c r="O553" s="73"/>
      <c r="P553" s="73"/>
      <c r="Q553" s="73"/>
      <c r="R553" s="68">
        <f t="shared" si="775"/>
        <v>0</v>
      </c>
      <c r="S553" s="65"/>
      <c r="T553" s="69">
        <f t="shared" si="776"/>
        <v>0</v>
      </c>
      <c r="U553" s="70"/>
      <c r="V553" s="72"/>
      <c r="W553" s="72"/>
      <c r="X553" s="72"/>
    </row>
    <row r="554" spans="1:24" x14ac:dyDescent="0.3">
      <c r="A554" s="72"/>
      <c r="B554" s="73">
        <v>6</v>
      </c>
      <c r="C554" s="74"/>
      <c r="D554" s="56">
        <f t="shared" si="771"/>
        <v>0</v>
      </c>
      <c r="E554" s="56">
        <f t="shared" si="772"/>
        <v>0</v>
      </c>
      <c r="F554" s="75">
        <f t="shared" si="773"/>
        <v>0</v>
      </c>
      <c r="G554" s="76"/>
      <c r="H554" s="76"/>
      <c r="I554" s="77">
        <f t="shared" si="777"/>
        <v>0</v>
      </c>
      <c r="J554" s="16">
        <f t="shared" si="778"/>
        <v>0</v>
      </c>
      <c r="K554" s="77">
        <f t="shared" si="779"/>
        <v>0</v>
      </c>
      <c r="L554" s="77">
        <f t="shared" si="780"/>
        <v>0</v>
      </c>
      <c r="M554" s="73"/>
      <c r="N554" s="78">
        <f t="shared" si="774"/>
        <v>0</v>
      </c>
      <c r="O554" s="73"/>
      <c r="P554" s="73"/>
      <c r="Q554" s="73"/>
      <c r="R554" s="68">
        <f t="shared" si="775"/>
        <v>0</v>
      </c>
      <c r="S554" s="65"/>
      <c r="T554" s="69">
        <f t="shared" si="776"/>
        <v>0</v>
      </c>
      <c r="U554" s="70"/>
      <c r="V554" s="72"/>
      <c r="W554" s="72"/>
      <c r="X554" s="72"/>
    </row>
    <row r="555" spans="1:24" x14ac:dyDescent="0.3">
      <c r="A555" s="72"/>
      <c r="B555" s="73">
        <v>6</v>
      </c>
      <c r="C555" s="74"/>
      <c r="D555" s="56">
        <f t="shared" si="771"/>
        <v>0</v>
      </c>
      <c r="E555" s="56">
        <f t="shared" si="772"/>
        <v>0</v>
      </c>
      <c r="F555" s="75">
        <f t="shared" si="773"/>
        <v>0</v>
      </c>
      <c r="G555" s="76"/>
      <c r="H555" s="76"/>
      <c r="I555" s="77">
        <f t="shared" si="777"/>
        <v>0</v>
      </c>
      <c r="J555" s="16">
        <f t="shared" si="778"/>
        <v>0</v>
      </c>
      <c r="K555" s="77">
        <f t="shared" si="779"/>
        <v>0</v>
      </c>
      <c r="L555" s="77">
        <f t="shared" si="780"/>
        <v>0</v>
      </c>
      <c r="M555" s="73"/>
      <c r="N555" s="78">
        <f t="shared" si="774"/>
        <v>0</v>
      </c>
      <c r="O555" s="73"/>
      <c r="P555" s="73"/>
      <c r="Q555" s="73"/>
      <c r="R555" s="68">
        <f t="shared" si="775"/>
        <v>0</v>
      </c>
      <c r="S555" s="65"/>
      <c r="T555" s="69">
        <f t="shared" si="776"/>
        <v>0</v>
      </c>
      <c r="U555" s="70"/>
      <c r="V555" s="72"/>
      <c r="W555" s="72"/>
      <c r="X555" s="72"/>
    </row>
    <row r="556" spans="1:24" x14ac:dyDescent="0.3">
      <c r="A556" s="72"/>
      <c r="B556" s="73">
        <v>6</v>
      </c>
      <c r="C556" s="74"/>
      <c r="D556" s="56">
        <f t="shared" ref="D556:D558" si="781">IF(C556&gt;0,K556/(I556/C556),0)</f>
        <v>0</v>
      </c>
      <c r="E556" s="56">
        <f t="shared" ref="E556:E558" si="782">IF(C556&gt;0,R556/(I556/C556),0)</f>
        <v>0</v>
      </c>
      <c r="F556" s="75">
        <f t="shared" ref="F556:F558" si="783">IF(U556&gt;0,FLOOR((P556+T556)/U556,0.1),0)</f>
        <v>0</v>
      </c>
      <c r="G556" s="76"/>
      <c r="H556" s="76"/>
      <c r="I556" s="77">
        <f t="shared" ref="I556:I558" si="784">K556+R556</f>
        <v>0</v>
      </c>
      <c r="J556" s="16">
        <f t="shared" ref="J556:J558" si="785">P556+T556</f>
        <v>0</v>
      </c>
      <c r="K556" s="77">
        <f t="shared" ref="K556:K558" si="786">L556+Q556</f>
        <v>0</v>
      </c>
      <c r="L556" s="77">
        <f t="shared" ref="L556:L558" si="787">M556+N556</f>
        <v>0</v>
      </c>
      <c r="M556" s="73"/>
      <c r="N556" s="78">
        <f t="shared" ref="N556:N558" si="788">O556+P556</f>
        <v>0</v>
      </c>
      <c r="O556" s="73"/>
      <c r="P556" s="73"/>
      <c r="Q556" s="73"/>
      <c r="R556" s="68">
        <f t="shared" si="775"/>
        <v>0</v>
      </c>
      <c r="S556" s="65"/>
      <c r="T556" s="69">
        <f t="shared" si="776"/>
        <v>0</v>
      </c>
      <c r="U556" s="70"/>
      <c r="V556" s="72"/>
      <c r="W556" s="72"/>
      <c r="X556" s="72"/>
    </row>
    <row r="557" spans="1:24" x14ac:dyDescent="0.3">
      <c r="A557" s="72"/>
      <c r="B557" s="73">
        <v>6</v>
      </c>
      <c r="C557" s="74"/>
      <c r="D557" s="56">
        <f t="shared" si="781"/>
        <v>0</v>
      </c>
      <c r="E557" s="56">
        <f t="shared" si="782"/>
        <v>0</v>
      </c>
      <c r="F557" s="75">
        <f t="shared" si="783"/>
        <v>0</v>
      </c>
      <c r="G557" s="76"/>
      <c r="H557" s="76"/>
      <c r="I557" s="77">
        <f t="shared" si="784"/>
        <v>0</v>
      </c>
      <c r="J557" s="16">
        <f t="shared" si="785"/>
        <v>0</v>
      </c>
      <c r="K557" s="77">
        <f t="shared" si="786"/>
        <v>0</v>
      </c>
      <c r="L557" s="77">
        <f t="shared" si="787"/>
        <v>0</v>
      </c>
      <c r="M557" s="73"/>
      <c r="N557" s="78">
        <f t="shared" si="788"/>
        <v>0</v>
      </c>
      <c r="O557" s="73"/>
      <c r="P557" s="73"/>
      <c r="Q557" s="73"/>
      <c r="R557" s="68">
        <f t="shared" si="775"/>
        <v>0</v>
      </c>
      <c r="S557" s="65"/>
      <c r="T557" s="69">
        <f t="shared" si="776"/>
        <v>0</v>
      </c>
      <c r="U557" s="70"/>
      <c r="V557" s="72"/>
      <c r="W557" s="72"/>
      <c r="X557" s="72"/>
    </row>
    <row r="558" spans="1:24" x14ac:dyDescent="0.3">
      <c r="A558" s="72"/>
      <c r="B558" s="73">
        <v>6</v>
      </c>
      <c r="C558" s="74"/>
      <c r="D558" s="56">
        <f t="shared" si="781"/>
        <v>0</v>
      </c>
      <c r="E558" s="56">
        <f t="shared" si="782"/>
        <v>0</v>
      </c>
      <c r="F558" s="75">
        <f t="shared" si="783"/>
        <v>0</v>
      </c>
      <c r="G558" s="76"/>
      <c r="H558" s="76"/>
      <c r="I558" s="77">
        <f t="shared" si="784"/>
        <v>0</v>
      </c>
      <c r="J558" s="16">
        <f t="shared" si="785"/>
        <v>0</v>
      </c>
      <c r="K558" s="77">
        <f t="shared" si="786"/>
        <v>0</v>
      </c>
      <c r="L558" s="77">
        <f t="shared" si="787"/>
        <v>0</v>
      </c>
      <c r="M558" s="73"/>
      <c r="N558" s="78">
        <f t="shared" si="788"/>
        <v>0</v>
      </c>
      <c r="O558" s="73"/>
      <c r="P558" s="73"/>
      <c r="Q558" s="73"/>
      <c r="R558" s="68">
        <f t="shared" si="775"/>
        <v>0</v>
      </c>
      <c r="S558" s="65"/>
      <c r="T558" s="69">
        <f t="shared" si="776"/>
        <v>0</v>
      </c>
      <c r="U558" s="70"/>
      <c r="V558" s="72"/>
      <c r="W558" s="72"/>
      <c r="X558" s="72"/>
    </row>
    <row r="559" spans="1:24" x14ac:dyDescent="0.3">
      <c r="A559" s="72"/>
      <c r="B559" s="73">
        <v>6</v>
      </c>
      <c r="C559" s="74"/>
      <c r="D559" s="56">
        <f t="shared" si="771"/>
        <v>0</v>
      </c>
      <c r="E559" s="56">
        <f t="shared" si="772"/>
        <v>0</v>
      </c>
      <c r="F559" s="75">
        <f t="shared" si="773"/>
        <v>0</v>
      </c>
      <c r="G559" s="76"/>
      <c r="H559" s="76"/>
      <c r="I559" s="77">
        <f t="shared" si="777"/>
        <v>0</v>
      </c>
      <c r="J559" s="16">
        <f t="shared" si="778"/>
        <v>0</v>
      </c>
      <c r="K559" s="77">
        <f t="shared" si="779"/>
        <v>0</v>
      </c>
      <c r="L559" s="77">
        <f t="shared" si="780"/>
        <v>0</v>
      </c>
      <c r="M559" s="73"/>
      <c r="N559" s="78">
        <f t="shared" si="774"/>
        <v>0</v>
      </c>
      <c r="O559" s="73"/>
      <c r="P559" s="73"/>
      <c r="Q559" s="73"/>
      <c r="R559" s="68">
        <f t="shared" si="775"/>
        <v>0</v>
      </c>
      <c r="S559" s="65"/>
      <c r="T559" s="69">
        <f t="shared" si="776"/>
        <v>0</v>
      </c>
      <c r="U559" s="70"/>
      <c r="V559" s="72"/>
      <c r="W559" s="72"/>
      <c r="X559" s="72"/>
    </row>
    <row r="560" spans="1:24" x14ac:dyDescent="0.3">
      <c r="A560" s="79" t="s">
        <v>149</v>
      </c>
      <c r="B560" s="57">
        <v>6</v>
      </c>
      <c r="C560" s="12">
        <f>SUM(C550:C559)</f>
        <v>8</v>
      </c>
      <c r="D560" s="12">
        <f>SUM(D550:D559)</f>
        <v>4.5199999999999996</v>
      </c>
      <c r="E560" s="12">
        <f>SUM(E550:E559)</f>
        <v>3.48</v>
      </c>
      <c r="F560" s="56" t="s">
        <v>14</v>
      </c>
      <c r="G560" s="57" t="s">
        <v>14</v>
      </c>
      <c r="H560" s="57" t="s">
        <v>14</v>
      </c>
      <c r="I560" s="12">
        <f>SUM(I550:I559)</f>
        <v>200</v>
      </c>
      <c r="J560" s="56" t="s">
        <v>14</v>
      </c>
      <c r="K560" s="12">
        <f t="shared" ref="K560:O560" si="789">SUM(K550:K559)</f>
        <v>113</v>
      </c>
      <c r="L560" s="12">
        <f t="shared" si="789"/>
        <v>105</v>
      </c>
      <c r="M560" s="12">
        <f t="shared" si="789"/>
        <v>45</v>
      </c>
      <c r="N560" s="12">
        <f t="shared" si="789"/>
        <v>60</v>
      </c>
      <c r="O560" s="12">
        <f t="shared" si="789"/>
        <v>15</v>
      </c>
      <c r="P560" s="56" t="s">
        <v>14</v>
      </c>
      <c r="Q560" s="12">
        <f t="shared" ref="Q560:S560" si="790">SUM(Q550:Q559)</f>
        <v>8</v>
      </c>
      <c r="R560" s="12">
        <f t="shared" si="790"/>
        <v>87</v>
      </c>
      <c r="S560" s="12">
        <f t="shared" si="790"/>
        <v>18</v>
      </c>
      <c r="T560" s="56" t="s">
        <v>14</v>
      </c>
      <c r="U560" s="57" t="s">
        <v>14</v>
      </c>
      <c r="V560" s="57" t="s">
        <v>14</v>
      </c>
      <c r="W560" s="57" t="s">
        <v>14</v>
      </c>
      <c r="X560" s="57" t="s">
        <v>14</v>
      </c>
    </row>
    <row r="561" spans="1:24" x14ac:dyDescent="0.3">
      <c r="A561" s="79" t="s">
        <v>150</v>
      </c>
      <c r="B561" s="57">
        <v>6</v>
      </c>
      <c r="C561" s="56" t="s">
        <v>14</v>
      </c>
      <c r="D561" s="56" t="s">
        <v>14</v>
      </c>
      <c r="E561" s="56" t="s">
        <v>14</v>
      </c>
      <c r="F561" s="12">
        <f>SUM(F550:F559)</f>
        <v>4.5</v>
      </c>
      <c r="G561" s="57" t="s">
        <v>14</v>
      </c>
      <c r="H561" s="57" t="s">
        <v>14</v>
      </c>
      <c r="I561" s="57" t="s">
        <v>14</v>
      </c>
      <c r="J561" s="12">
        <f>SUM(J550:J559)</f>
        <v>114</v>
      </c>
      <c r="K561" s="57" t="s">
        <v>14</v>
      </c>
      <c r="L561" s="57" t="s">
        <v>14</v>
      </c>
      <c r="M561" s="57" t="s">
        <v>14</v>
      </c>
      <c r="N561" s="57" t="s">
        <v>14</v>
      </c>
      <c r="O561" s="57" t="s">
        <v>14</v>
      </c>
      <c r="P561" s="12">
        <f>SUM(P550:P559)</f>
        <v>45</v>
      </c>
      <c r="Q561" s="57" t="s">
        <v>14</v>
      </c>
      <c r="R561" s="57" t="s">
        <v>14</v>
      </c>
      <c r="S561" s="57" t="s">
        <v>14</v>
      </c>
      <c r="T561" s="12">
        <f>SUM(T550:T559)</f>
        <v>69</v>
      </c>
      <c r="U561" s="16" t="s">
        <v>14</v>
      </c>
      <c r="V561" s="57" t="s">
        <v>14</v>
      </c>
      <c r="W561" s="57" t="s">
        <v>14</v>
      </c>
      <c r="X561" s="57" t="s">
        <v>14</v>
      </c>
    </row>
    <row r="562" spans="1:24" x14ac:dyDescent="0.3">
      <c r="A562" s="79" t="s">
        <v>151</v>
      </c>
      <c r="B562" s="57">
        <v>6</v>
      </c>
      <c r="C562" s="12">
        <f>SUMIF(H550:H559,"f",C550:C559)</f>
        <v>0</v>
      </c>
      <c r="D562" s="12">
        <f>SUMIF(H550:H559,"f",D550:D559)</f>
        <v>0</v>
      </c>
      <c r="E562" s="12">
        <f>SUMIF(H550:H559,"f",E550:E559)</f>
        <v>0</v>
      </c>
      <c r="F562" s="56" t="s">
        <v>14</v>
      </c>
      <c r="G562" s="57" t="s">
        <v>14</v>
      </c>
      <c r="H562" s="57" t="s">
        <v>14</v>
      </c>
      <c r="I562" s="12">
        <f>SUMIF(H550:H559,"f",I550:I559)</f>
        <v>0</v>
      </c>
      <c r="J562" s="57" t="s">
        <v>14</v>
      </c>
      <c r="K562" s="12">
        <f>SUMIF(H550:H559,"f",K550:K559)</f>
        <v>0</v>
      </c>
      <c r="L562" s="12">
        <f>SUMIF(H550:H559,"f",L550:L559)</f>
        <v>0</v>
      </c>
      <c r="M562" s="12">
        <f>SUMIF(H550:H559,"f",M550:M559)</f>
        <v>0</v>
      </c>
      <c r="N562" s="12">
        <f>SUMIF(H550:H559,"f",N550:N559)</f>
        <v>0</v>
      </c>
      <c r="O562" s="12">
        <f>SUMIF(H550:H559,"f",O550:O559)</f>
        <v>0</v>
      </c>
      <c r="P562" s="57" t="s">
        <v>14</v>
      </c>
      <c r="Q562" s="12">
        <f>SUMIF(H550:H559,"f",Q550:Q559)</f>
        <v>0</v>
      </c>
      <c r="R562" s="12">
        <f>SUMIF(H550:H559,"f",R550:R559)</f>
        <v>0</v>
      </c>
      <c r="S562" s="12">
        <f>SUMIF(H550:H559,"f",S550:S559)</f>
        <v>0</v>
      </c>
      <c r="T562" s="57" t="s">
        <v>14</v>
      </c>
      <c r="U562" s="57" t="s">
        <v>14</v>
      </c>
      <c r="V562" s="57" t="s">
        <v>14</v>
      </c>
      <c r="W562" s="57" t="s">
        <v>14</v>
      </c>
      <c r="X562" s="57" t="s">
        <v>14</v>
      </c>
    </row>
    <row r="563" spans="1:24" x14ac:dyDescent="0.3">
      <c r="A563" s="183" t="s">
        <v>30</v>
      </c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</row>
    <row r="564" spans="1:24" x14ac:dyDescent="0.3">
      <c r="A564" s="92" t="s">
        <v>225</v>
      </c>
      <c r="B564" s="73">
        <v>6</v>
      </c>
      <c r="C564" s="74">
        <v>2</v>
      </c>
      <c r="D564" s="56">
        <f t="shared" ref="D564:D573" si="791">IF(C564&gt;0,K564/(I564/C564),0)</f>
        <v>0.6</v>
      </c>
      <c r="E564" s="56">
        <f t="shared" ref="E564:E573" si="792">IF(C564&gt;0,R564/(I564/C564),0)</f>
        <v>1.4</v>
      </c>
      <c r="F564" s="75">
        <f t="shared" ref="F564:F573" si="793">IF(U564&gt;0,FLOOR((P564+T564)/U564,0.1),0)</f>
        <v>1</v>
      </c>
      <c r="G564" s="76" t="s">
        <v>16</v>
      </c>
      <c r="H564" s="76" t="s">
        <v>20</v>
      </c>
      <c r="I564" s="77">
        <f>K564+R564</f>
        <v>50</v>
      </c>
      <c r="J564" s="16">
        <f>P564+T564</f>
        <v>25</v>
      </c>
      <c r="K564" s="77">
        <f>L564+Q564</f>
        <v>15</v>
      </c>
      <c r="L564" s="77">
        <f>M564+N564</f>
        <v>0</v>
      </c>
      <c r="M564" s="73"/>
      <c r="N564" s="78">
        <f t="shared" ref="N564:N573" si="794">O564+P564</f>
        <v>0</v>
      </c>
      <c r="O564" s="73"/>
      <c r="P564" s="73"/>
      <c r="Q564" s="73">
        <v>15</v>
      </c>
      <c r="R564" s="68">
        <f t="shared" ref="R564:R573" si="795">(C564*U564)-K564</f>
        <v>35</v>
      </c>
      <c r="S564" s="65">
        <v>10</v>
      </c>
      <c r="T564" s="69">
        <f t="shared" ref="T564:T573" si="796">R564-S564</f>
        <v>25</v>
      </c>
      <c r="U564" s="70">
        <v>25</v>
      </c>
      <c r="V564" s="72">
        <v>100</v>
      </c>
      <c r="W564" s="72"/>
      <c r="X564" s="72"/>
    </row>
    <row r="565" spans="1:24" x14ac:dyDescent="0.3">
      <c r="A565" s="72"/>
      <c r="B565" s="73">
        <v>6</v>
      </c>
      <c r="C565" s="74"/>
      <c r="D565" s="56">
        <f t="shared" si="791"/>
        <v>0</v>
      </c>
      <c r="E565" s="56">
        <f t="shared" si="792"/>
        <v>0</v>
      </c>
      <c r="F565" s="75">
        <f t="shared" si="793"/>
        <v>0</v>
      </c>
      <c r="G565" s="76"/>
      <c r="H565" s="76"/>
      <c r="I565" s="77">
        <f t="shared" ref="I565:I573" si="797">K565+R565</f>
        <v>0</v>
      </c>
      <c r="J565" s="16">
        <f t="shared" ref="J565:J573" si="798">P565+T565</f>
        <v>0</v>
      </c>
      <c r="K565" s="77">
        <f t="shared" ref="K565:K573" si="799">L565+Q565</f>
        <v>0</v>
      </c>
      <c r="L565" s="77">
        <f t="shared" ref="L565:L573" si="800">M565+N565</f>
        <v>0</v>
      </c>
      <c r="M565" s="73"/>
      <c r="N565" s="78">
        <f t="shared" si="794"/>
        <v>0</v>
      </c>
      <c r="O565" s="73"/>
      <c r="P565" s="73"/>
      <c r="Q565" s="73"/>
      <c r="R565" s="68">
        <f t="shared" si="795"/>
        <v>0</v>
      </c>
      <c r="S565" s="65"/>
      <c r="T565" s="69">
        <f t="shared" si="796"/>
        <v>0</v>
      </c>
      <c r="U565" s="70"/>
      <c r="V565" s="72"/>
      <c r="W565" s="72"/>
      <c r="X565" s="72"/>
    </row>
    <row r="566" spans="1:24" x14ac:dyDescent="0.3">
      <c r="A566" s="72"/>
      <c r="B566" s="73">
        <v>6</v>
      </c>
      <c r="C566" s="74"/>
      <c r="D566" s="56">
        <f t="shared" ref="D566:D568" si="801">IF(C566&gt;0,K566/(I566/C566),0)</f>
        <v>0</v>
      </c>
      <c r="E566" s="56">
        <f t="shared" ref="E566:E568" si="802">IF(C566&gt;0,R566/(I566/C566),0)</f>
        <v>0</v>
      </c>
      <c r="F566" s="75">
        <f t="shared" ref="F566:F568" si="803">IF(U566&gt;0,FLOOR((P566+T566)/U566,0.1),0)</f>
        <v>0</v>
      </c>
      <c r="G566" s="76"/>
      <c r="H566" s="76"/>
      <c r="I566" s="77">
        <f t="shared" ref="I566:I568" si="804">K566+R566</f>
        <v>0</v>
      </c>
      <c r="J566" s="16">
        <f t="shared" ref="J566:J568" si="805">P566+T566</f>
        <v>0</v>
      </c>
      <c r="K566" s="77">
        <f t="shared" ref="K566:K568" si="806">L566+Q566</f>
        <v>0</v>
      </c>
      <c r="L566" s="77">
        <f t="shared" ref="L566:L568" si="807">M566+N566</f>
        <v>0</v>
      </c>
      <c r="M566" s="73"/>
      <c r="N566" s="78">
        <f t="shared" ref="N566:N568" si="808">O566+P566</f>
        <v>0</v>
      </c>
      <c r="O566" s="73"/>
      <c r="P566" s="73"/>
      <c r="Q566" s="73"/>
      <c r="R566" s="68">
        <f t="shared" ref="R566:R568" si="809">(C566*U566)-K566</f>
        <v>0</v>
      </c>
      <c r="S566" s="65"/>
      <c r="T566" s="69">
        <f t="shared" ref="T566:T568" si="810">R566-S566</f>
        <v>0</v>
      </c>
      <c r="U566" s="70"/>
      <c r="V566" s="72"/>
      <c r="W566" s="72"/>
      <c r="X566" s="72"/>
    </row>
    <row r="567" spans="1:24" x14ac:dyDescent="0.3">
      <c r="A567" s="72"/>
      <c r="B567" s="73">
        <v>6</v>
      </c>
      <c r="C567" s="74"/>
      <c r="D567" s="56">
        <f t="shared" si="801"/>
        <v>0</v>
      </c>
      <c r="E567" s="56">
        <f t="shared" si="802"/>
        <v>0</v>
      </c>
      <c r="F567" s="75">
        <f t="shared" si="803"/>
        <v>0</v>
      </c>
      <c r="G567" s="76"/>
      <c r="H567" s="76"/>
      <c r="I567" s="77">
        <f t="shared" si="804"/>
        <v>0</v>
      </c>
      <c r="J567" s="16">
        <f t="shared" si="805"/>
        <v>0</v>
      </c>
      <c r="K567" s="77">
        <f t="shared" si="806"/>
        <v>0</v>
      </c>
      <c r="L567" s="77">
        <f t="shared" si="807"/>
        <v>0</v>
      </c>
      <c r="M567" s="73"/>
      <c r="N567" s="78">
        <f t="shared" si="808"/>
        <v>0</v>
      </c>
      <c r="O567" s="73"/>
      <c r="P567" s="73"/>
      <c r="Q567" s="73"/>
      <c r="R567" s="68">
        <f t="shared" si="809"/>
        <v>0</v>
      </c>
      <c r="S567" s="65"/>
      <c r="T567" s="69">
        <f t="shared" si="810"/>
        <v>0</v>
      </c>
      <c r="U567" s="70"/>
      <c r="V567" s="72"/>
      <c r="W567" s="72"/>
      <c r="X567" s="72"/>
    </row>
    <row r="568" spans="1:24" x14ac:dyDescent="0.3">
      <c r="A568" s="72"/>
      <c r="B568" s="73">
        <v>6</v>
      </c>
      <c r="C568" s="74"/>
      <c r="D568" s="56">
        <f t="shared" si="801"/>
        <v>0</v>
      </c>
      <c r="E568" s="56">
        <f t="shared" si="802"/>
        <v>0</v>
      </c>
      <c r="F568" s="75">
        <f t="shared" si="803"/>
        <v>0</v>
      </c>
      <c r="G568" s="76"/>
      <c r="H568" s="76"/>
      <c r="I568" s="77">
        <f t="shared" si="804"/>
        <v>0</v>
      </c>
      <c r="J568" s="16">
        <f t="shared" si="805"/>
        <v>0</v>
      </c>
      <c r="K568" s="77">
        <f t="shared" si="806"/>
        <v>0</v>
      </c>
      <c r="L568" s="77">
        <f t="shared" si="807"/>
        <v>0</v>
      </c>
      <c r="M568" s="73"/>
      <c r="N568" s="78">
        <f t="shared" si="808"/>
        <v>0</v>
      </c>
      <c r="O568" s="73"/>
      <c r="P568" s="73"/>
      <c r="Q568" s="73"/>
      <c r="R568" s="68">
        <f t="shared" si="809"/>
        <v>0</v>
      </c>
      <c r="S568" s="65"/>
      <c r="T568" s="69">
        <f t="shared" si="810"/>
        <v>0</v>
      </c>
      <c r="U568" s="70"/>
      <c r="V568" s="72"/>
      <c r="W568" s="72"/>
      <c r="X568" s="72"/>
    </row>
    <row r="569" spans="1:24" x14ac:dyDescent="0.3">
      <c r="A569" s="72"/>
      <c r="B569" s="73">
        <v>6</v>
      </c>
      <c r="C569" s="74"/>
      <c r="D569" s="56">
        <f t="shared" si="791"/>
        <v>0</v>
      </c>
      <c r="E569" s="56">
        <f t="shared" si="792"/>
        <v>0</v>
      </c>
      <c r="F569" s="75">
        <f t="shared" si="793"/>
        <v>0</v>
      </c>
      <c r="G569" s="76"/>
      <c r="H569" s="76"/>
      <c r="I569" s="77">
        <f t="shared" si="797"/>
        <v>0</v>
      </c>
      <c r="J569" s="16">
        <f t="shared" si="798"/>
        <v>0</v>
      </c>
      <c r="K569" s="77">
        <f t="shared" si="799"/>
        <v>0</v>
      </c>
      <c r="L569" s="77">
        <f t="shared" si="800"/>
        <v>0</v>
      </c>
      <c r="M569" s="73"/>
      <c r="N569" s="78">
        <f t="shared" si="794"/>
        <v>0</v>
      </c>
      <c r="O569" s="73"/>
      <c r="P569" s="73"/>
      <c r="Q569" s="73"/>
      <c r="R569" s="68">
        <f t="shared" si="795"/>
        <v>0</v>
      </c>
      <c r="S569" s="65"/>
      <c r="T569" s="69">
        <f t="shared" si="796"/>
        <v>0</v>
      </c>
      <c r="U569" s="70"/>
      <c r="V569" s="72"/>
      <c r="W569" s="72"/>
      <c r="X569" s="72"/>
    </row>
    <row r="570" spans="1:24" x14ac:dyDescent="0.3">
      <c r="A570" s="72"/>
      <c r="B570" s="73">
        <v>6</v>
      </c>
      <c r="C570" s="74"/>
      <c r="D570" s="56">
        <f t="shared" si="791"/>
        <v>0</v>
      </c>
      <c r="E570" s="56">
        <f t="shared" si="792"/>
        <v>0</v>
      </c>
      <c r="F570" s="75">
        <f t="shared" si="793"/>
        <v>0</v>
      </c>
      <c r="G570" s="76"/>
      <c r="H570" s="76"/>
      <c r="I570" s="77">
        <f t="shared" si="797"/>
        <v>0</v>
      </c>
      <c r="J570" s="16">
        <f t="shared" si="798"/>
        <v>0</v>
      </c>
      <c r="K570" s="77">
        <f t="shared" si="799"/>
        <v>0</v>
      </c>
      <c r="L570" s="77">
        <f t="shared" si="800"/>
        <v>0</v>
      </c>
      <c r="M570" s="73"/>
      <c r="N570" s="78">
        <f t="shared" si="794"/>
        <v>0</v>
      </c>
      <c r="O570" s="73"/>
      <c r="P570" s="73"/>
      <c r="Q570" s="73"/>
      <c r="R570" s="68">
        <f t="shared" si="795"/>
        <v>0</v>
      </c>
      <c r="S570" s="65"/>
      <c r="T570" s="69">
        <f t="shared" si="796"/>
        <v>0</v>
      </c>
      <c r="U570" s="70"/>
      <c r="V570" s="72"/>
      <c r="W570" s="72"/>
      <c r="X570" s="72"/>
    </row>
    <row r="571" spans="1:24" x14ac:dyDescent="0.3">
      <c r="A571" s="72"/>
      <c r="B571" s="73">
        <v>6</v>
      </c>
      <c r="C571" s="74"/>
      <c r="D571" s="56">
        <f t="shared" si="791"/>
        <v>0</v>
      </c>
      <c r="E571" s="56">
        <f t="shared" si="792"/>
        <v>0</v>
      </c>
      <c r="F571" s="75">
        <f t="shared" si="793"/>
        <v>0</v>
      </c>
      <c r="G571" s="76"/>
      <c r="H571" s="76"/>
      <c r="I571" s="77">
        <f t="shared" si="797"/>
        <v>0</v>
      </c>
      <c r="J571" s="16">
        <f t="shared" si="798"/>
        <v>0</v>
      </c>
      <c r="K571" s="77">
        <f t="shared" si="799"/>
        <v>0</v>
      </c>
      <c r="L571" s="77">
        <f t="shared" si="800"/>
        <v>0</v>
      </c>
      <c r="M571" s="73"/>
      <c r="N571" s="78">
        <f t="shared" si="794"/>
        <v>0</v>
      </c>
      <c r="O571" s="73"/>
      <c r="P571" s="73"/>
      <c r="Q571" s="73"/>
      <c r="R571" s="68">
        <f t="shared" si="795"/>
        <v>0</v>
      </c>
      <c r="S571" s="65"/>
      <c r="T571" s="69">
        <f t="shared" si="796"/>
        <v>0</v>
      </c>
      <c r="U571" s="70"/>
      <c r="V571" s="72"/>
      <c r="W571" s="72"/>
      <c r="X571" s="72"/>
    </row>
    <row r="572" spans="1:24" x14ac:dyDescent="0.3">
      <c r="A572" s="72"/>
      <c r="B572" s="73">
        <v>6</v>
      </c>
      <c r="C572" s="74"/>
      <c r="D572" s="56">
        <f t="shared" si="791"/>
        <v>0</v>
      </c>
      <c r="E572" s="56">
        <f t="shared" si="792"/>
        <v>0</v>
      </c>
      <c r="F572" s="75">
        <f t="shared" si="793"/>
        <v>0</v>
      </c>
      <c r="G572" s="76"/>
      <c r="H572" s="76"/>
      <c r="I572" s="77">
        <f t="shared" si="797"/>
        <v>0</v>
      </c>
      <c r="J572" s="16">
        <f t="shared" si="798"/>
        <v>0</v>
      </c>
      <c r="K572" s="77">
        <f t="shared" si="799"/>
        <v>0</v>
      </c>
      <c r="L572" s="77">
        <f t="shared" si="800"/>
        <v>0</v>
      </c>
      <c r="M572" s="73"/>
      <c r="N572" s="78">
        <f t="shared" si="794"/>
        <v>0</v>
      </c>
      <c r="O572" s="73"/>
      <c r="P572" s="73"/>
      <c r="Q572" s="73"/>
      <c r="R572" s="68">
        <f t="shared" si="795"/>
        <v>0</v>
      </c>
      <c r="S572" s="65"/>
      <c r="T572" s="69">
        <f t="shared" si="796"/>
        <v>0</v>
      </c>
      <c r="U572" s="70"/>
      <c r="V572" s="72"/>
      <c r="W572" s="72"/>
      <c r="X572" s="72"/>
    </row>
    <row r="573" spans="1:24" x14ac:dyDescent="0.3">
      <c r="A573" s="72"/>
      <c r="B573" s="73">
        <v>6</v>
      </c>
      <c r="C573" s="74"/>
      <c r="D573" s="56">
        <f t="shared" si="791"/>
        <v>0</v>
      </c>
      <c r="E573" s="56">
        <f t="shared" si="792"/>
        <v>0</v>
      </c>
      <c r="F573" s="75">
        <f t="shared" si="793"/>
        <v>0</v>
      </c>
      <c r="G573" s="76"/>
      <c r="H573" s="76"/>
      <c r="I573" s="77">
        <f t="shared" si="797"/>
        <v>0</v>
      </c>
      <c r="J573" s="16">
        <f t="shared" si="798"/>
        <v>0</v>
      </c>
      <c r="K573" s="77">
        <f t="shared" si="799"/>
        <v>0</v>
      </c>
      <c r="L573" s="77">
        <f t="shared" si="800"/>
        <v>0</v>
      </c>
      <c r="M573" s="73"/>
      <c r="N573" s="78">
        <f t="shared" si="794"/>
        <v>0</v>
      </c>
      <c r="O573" s="73"/>
      <c r="P573" s="73"/>
      <c r="Q573" s="73"/>
      <c r="R573" s="68">
        <f t="shared" si="795"/>
        <v>0</v>
      </c>
      <c r="S573" s="65"/>
      <c r="T573" s="69">
        <f t="shared" si="796"/>
        <v>0</v>
      </c>
      <c r="U573" s="70"/>
      <c r="V573" s="72"/>
      <c r="W573" s="72"/>
      <c r="X573" s="72"/>
    </row>
    <row r="574" spans="1:24" x14ac:dyDescent="0.3">
      <c r="A574" s="79" t="s">
        <v>149</v>
      </c>
      <c r="B574" s="57">
        <v>6</v>
      </c>
      <c r="C574" s="12">
        <f>SUM(C564:C573)</f>
        <v>2</v>
      </c>
      <c r="D574" s="12">
        <f>SUM(D564:D573)</f>
        <v>0.6</v>
      </c>
      <c r="E574" s="12">
        <f>SUM(E564:E573)</f>
        <v>1.4</v>
      </c>
      <c r="F574" s="56" t="s">
        <v>14</v>
      </c>
      <c r="G574" s="57" t="s">
        <v>14</v>
      </c>
      <c r="H574" s="57" t="s">
        <v>14</v>
      </c>
      <c r="I574" s="12">
        <f>SUM(I564:I573)</f>
        <v>50</v>
      </c>
      <c r="J574" s="56" t="s">
        <v>14</v>
      </c>
      <c r="K574" s="12">
        <f t="shared" ref="K574:O574" si="811">SUM(K564:K573)</f>
        <v>15</v>
      </c>
      <c r="L574" s="12">
        <f t="shared" si="811"/>
        <v>0</v>
      </c>
      <c r="M574" s="12">
        <f t="shared" si="811"/>
        <v>0</v>
      </c>
      <c r="N574" s="12">
        <f t="shared" si="811"/>
        <v>0</v>
      </c>
      <c r="O574" s="12">
        <f t="shared" si="811"/>
        <v>0</v>
      </c>
      <c r="P574" s="56" t="s">
        <v>14</v>
      </c>
      <c r="Q574" s="12">
        <f t="shared" ref="Q574:S574" si="812">SUM(Q564:Q573)</f>
        <v>15</v>
      </c>
      <c r="R574" s="12">
        <f t="shared" si="812"/>
        <v>35</v>
      </c>
      <c r="S574" s="12">
        <f t="shared" si="812"/>
        <v>10</v>
      </c>
      <c r="T574" s="56" t="s">
        <v>14</v>
      </c>
      <c r="U574" s="57" t="s">
        <v>14</v>
      </c>
      <c r="V574" s="57" t="s">
        <v>14</v>
      </c>
      <c r="W574" s="57" t="s">
        <v>14</v>
      </c>
      <c r="X574" s="57" t="s">
        <v>14</v>
      </c>
    </row>
    <row r="575" spans="1:24" x14ac:dyDescent="0.3">
      <c r="A575" s="79" t="s">
        <v>150</v>
      </c>
      <c r="B575" s="57">
        <v>6</v>
      </c>
      <c r="C575" s="56" t="s">
        <v>14</v>
      </c>
      <c r="D575" s="56" t="s">
        <v>14</v>
      </c>
      <c r="E575" s="56" t="s">
        <v>14</v>
      </c>
      <c r="F575" s="12">
        <f>SUM(F564:F573)</f>
        <v>1</v>
      </c>
      <c r="G575" s="57" t="s">
        <v>14</v>
      </c>
      <c r="H575" s="57" t="s">
        <v>14</v>
      </c>
      <c r="I575" s="57" t="s">
        <v>14</v>
      </c>
      <c r="J575" s="12">
        <f>SUM(J564:J573)</f>
        <v>25</v>
      </c>
      <c r="K575" s="57" t="s">
        <v>14</v>
      </c>
      <c r="L575" s="57" t="s">
        <v>14</v>
      </c>
      <c r="M575" s="57" t="s">
        <v>14</v>
      </c>
      <c r="N575" s="57" t="s">
        <v>14</v>
      </c>
      <c r="O575" s="57" t="s">
        <v>14</v>
      </c>
      <c r="P575" s="12">
        <f>SUM(P564:P573)</f>
        <v>0</v>
      </c>
      <c r="Q575" s="57" t="s">
        <v>14</v>
      </c>
      <c r="R575" s="57" t="s">
        <v>14</v>
      </c>
      <c r="S575" s="57" t="s">
        <v>14</v>
      </c>
      <c r="T575" s="12">
        <f>SUM(T564:T573)</f>
        <v>25</v>
      </c>
      <c r="U575" s="16" t="s">
        <v>14</v>
      </c>
      <c r="V575" s="57" t="s">
        <v>14</v>
      </c>
      <c r="W575" s="57" t="s">
        <v>14</v>
      </c>
      <c r="X575" s="57" t="s">
        <v>14</v>
      </c>
    </row>
    <row r="576" spans="1:24" x14ac:dyDescent="0.3">
      <c r="A576" s="79" t="s">
        <v>151</v>
      </c>
      <c r="B576" s="57">
        <v>6</v>
      </c>
      <c r="C576" s="12">
        <f>SUMIF(H564:H573,"f",C564:C573)</f>
        <v>2</v>
      </c>
      <c r="D576" s="12">
        <f>SUMIF(H564:H573,"f",D564:D573)</f>
        <v>0.6</v>
      </c>
      <c r="E576" s="12">
        <f>SUMIF(H564:H573,"f",E564:E573)</f>
        <v>1.4</v>
      </c>
      <c r="F576" s="56" t="s">
        <v>14</v>
      </c>
      <c r="G576" s="57" t="s">
        <v>14</v>
      </c>
      <c r="H576" s="57" t="s">
        <v>14</v>
      </c>
      <c r="I576" s="12">
        <f>SUMIF(H564:H573,"f",I564:I573)</f>
        <v>50</v>
      </c>
      <c r="J576" s="57" t="s">
        <v>14</v>
      </c>
      <c r="K576" s="12">
        <f>SUMIF(H564:H573,"f",K564:K573)</f>
        <v>15</v>
      </c>
      <c r="L576" s="12">
        <f>SUMIF(H564:H573,"f",L564:L573)</f>
        <v>0</v>
      </c>
      <c r="M576" s="12">
        <f>SUMIF(H564:H573,"f",M564:M573)</f>
        <v>0</v>
      </c>
      <c r="N576" s="12">
        <f>SUMIF(H564:H573,"f",N564:N573)</f>
        <v>0</v>
      </c>
      <c r="O576" s="12">
        <f>SUMIF(H564:H573,"f",O564:O573)</f>
        <v>0</v>
      </c>
      <c r="P576" s="57" t="s">
        <v>14</v>
      </c>
      <c r="Q576" s="12">
        <f>SUMIF(H564:H573,"f",Q564:Q573)</f>
        <v>15</v>
      </c>
      <c r="R576" s="12">
        <f>SUMIF(H564:H573,"f",R564:R573)</f>
        <v>35</v>
      </c>
      <c r="S576" s="12">
        <f>SUMIF(H564:H573,"f",S564:S573)</f>
        <v>10</v>
      </c>
      <c r="T576" s="57" t="s">
        <v>14</v>
      </c>
      <c r="U576" s="57" t="s">
        <v>14</v>
      </c>
      <c r="V576" s="57" t="s">
        <v>14</v>
      </c>
      <c r="W576" s="57" t="s">
        <v>14</v>
      </c>
      <c r="X576" s="57" t="s">
        <v>14</v>
      </c>
    </row>
    <row r="577" spans="1:24" x14ac:dyDescent="0.3">
      <c r="A577" s="183" t="s">
        <v>33</v>
      </c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</row>
    <row r="578" spans="1:24" x14ac:dyDescent="0.3">
      <c r="A578" s="92" t="s">
        <v>226</v>
      </c>
      <c r="B578" s="73">
        <v>6</v>
      </c>
      <c r="C578" s="74">
        <v>2</v>
      </c>
      <c r="D578" s="56">
        <f t="shared" ref="D578" si="813">IF(C578&gt;0,K578/(I578/C578),0)</f>
        <v>1.2</v>
      </c>
      <c r="E578" s="56">
        <f t="shared" ref="E578" si="814">IF(C578&gt;0,R578/(I578/C578),0)</f>
        <v>0.8</v>
      </c>
      <c r="F578" s="75">
        <f t="shared" ref="F578" si="815">IF(U578&gt;0,FLOOR((P578+T578)/U578,0.1),0)</f>
        <v>0.8</v>
      </c>
      <c r="G578" s="76" t="s">
        <v>21</v>
      </c>
      <c r="H578" s="76" t="s">
        <v>20</v>
      </c>
      <c r="I578" s="77">
        <f>K578+R578</f>
        <v>50</v>
      </c>
      <c r="J578" s="16">
        <f>P578+T578</f>
        <v>20</v>
      </c>
      <c r="K578" s="77">
        <f>L578+Q578</f>
        <v>30</v>
      </c>
      <c r="L578" s="77">
        <f>M578+N578</f>
        <v>30</v>
      </c>
      <c r="M578" s="73"/>
      <c r="N578" s="78">
        <f t="shared" ref="N578" si="816">O578+P578</f>
        <v>30</v>
      </c>
      <c r="O578" s="73">
        <v>30</v>
      </c>
      <c r="P578" s="73"/>
      <c r="Q578" s="73"/>
      <c r="R578" s="68">
        <f t="shared" ref="R578" si="817">(C578*U578)-K578</f>
        <v>20</v>
      </c>
      <c r="S578" s="65"/>
      <c r="T578" s="69">
        <f t="shared" ref="T578" si="818">R578-S578</f>
        <v>20</v>
      </c>
      <c r="U578" s="70">
        <v>25</v>
      </c>
      <c r="V578" s="72">
        <v>100</v>
      </c>
      <c r="W578" s="72"/>
      <c r="X578" s="72"/>
    </row>
    <row r="579" spans="1:24" x14ac:dyDescent="0.3">
      <c r="A579" s="72"/>
      <c r="B579" s="73">
        <v>6</v>
      </c>
      <c r="C579" s="74"/>
      <c r="D579" s="56">
        <f t="shared" ref="D579:D587" si="819">IF(C579&gt;0,K579/(I579/C579),0)</f>
        <v>0</v>
      </c>
      <c r="E579" s="56">
        <f t="shared" ref="E579:E587" si="820">IF(C579&gt;0,R579/(I579/C579),0)</f>
        <v>0</v>
      </c>
      <c r="F579" s="75">
        <f t="shared" ref="F579:F587" si="821">IF(U579&gt;0,FLOOR((P579+T579)/U579,0.1),0)</f>
        <v>0</v>
      </c>
      <c r="G579" s="76"/>
      <c r="H579" s="76"/>
      <c r="I579" s="77">
        <f t="shared" ref="I579:I587" si="822">K579+R579</f>
        <v>0</v>
      </c>
      <c r="J579" s="16">
        <f t="shared" ref="J579:J587" si="823">P579+T579</f>
        <v>0</v>
      </c>
      <c r="K579" s="77">
        <f t="shared" ref="K579:K587" si="824">L579+Q579</f>
        <v>0</v>
      </c>
      <c r="L579" s="77">
        <f t="shared" ref="L579:L587" si="825">M579+N579</f>
        <v>0</v>
      </c>
      <c r="M579" s="73"/>
      <c r="N579" s="78">
        <f t="shared" ref="N579:N587" si="826">O579+P579</f>
        <v>0</v>
      </c>
      <c r="O579" s="73"/>
      <c r="P579" s="73"/>
      <c r="Q579" s="73"/>
      <c r="R579" s="68">
        <f t="shared" ref="R579:R587" si="827">(C579*U579)-K579</f>
        <v>0</v>
      </c>
      <c r="S579" s="65"/>
      <c r="T579" s="69">
        <f t="shared" ref="T579:T587" si="828">R579-S579</f>
        <v>0</v>
      </c>
      <c r="U579" s="70"/>
      <c r="V579" s="72"/>
      <c r="W579" s="72"/>
      <c r="X579" s="72"/>
    </row>
    <row r="580" spans="1:24" x14ac:dyDescent="0.3">
      <c r="A580" s="72"/>
      <c r="B580" s="73">
        <v>6</v>
      </c>
      <c r="C580" s="74"/>
      <c r="D580" s="56">
        <f t="shared" si="819"/>
        <v>0</v>
      </c>
      <c r="E580" s="56">
        <f t="shared" si="820"/>
        <v>0</v>
      </c>
      <c r="F580" s="75">
        <f t="shared" si="821"/>
        <v>0</v>
      </c>
      <c r="G580" s="76"/>
      <c r="H580" s="76"/>
      <c r="I580" s="77">
        <f t="shared" si="822"/>
        <v>0</v>
      </c>
      <c r="J580" s="16">
        <f t="shared" si="823"/>
        <v>0</v>
      </c>
      <c r="K580" s="77">
        <f t="shared" si="824"/>
        <v>0</v>
      </c>
      <c r="L580" s="77">
        <f t="shared" si="825"/>
        <v>0</v>
      </c>
      <c r="M580" s="73"/>
      <c r="N580" s="78">
        <f t="shared" si="826"/>
        <v>0</v>
      </c>
      <c r="O580" s="73"/>
      <c r="P580" s="73"/>
      <c r="Q580" s="73"/>
      <c r="R580" s="68">
        <f t="shared" si="827"/>
        <v>0</v>
      </c>
      <c r="S580" s="65"/>
      <c r="T580" s="69">
        <f t="shared" si="828"/>
        <v>0</v>
      </c>
      <c r="U580" s="70"/>
      <c r="V580" s="72"/>
      <c r="W580" s="72"/>
      <c r="X580" s="72"/>
    </row>
    <row r="581" spans="1:24" x14ac:dyDescent="0.3">
      <c r="A581" s="72"/>
      <c r="B581" s="73">
        <v>6</v>
      </c>
      <c r="C581" s="74"/>
      <c r="D581" s="56">
        <f t="shared" si="819"/>
        <v>0</v>
      </c>
      <c r="E581" s="56">
        <f t="shared" si="820"/>
        <v>0</v>
      </c>
      <c r="F581" s="75">
        <f t="shared" si="821"/>
        <v>0</v>
      </c>
      <c r="G581" s="76"/>
      <c r="H581" s="76"/>
      <c r="I581" s="77">
        <f t="shared" si="822"/>
        <v>0</v>
      </c>
      <c r="J581" s="16">
        <f t="shared" si="823"/>
        <v>0</v>
      </c>
      <c r="K581" s="77">
        <f t="shared" si="824"/>
        <v>0</v>
      </c>
      <c r="L581" s="77">
        <f t="shared" si="825"/>
        <v>0</v>
      </c>
      <c r="M581" s="73"/>
      <c r="N581" s="78">
        <f t="shared" si="826"/>
        <v>0</v>
      </c>
      <c r="O581" s="73"/>
      <c r="P581" s="73"/>
      <c r="Q581" s="73"/>
      <c r="R581" s="68">
        <f t="shared" si="827"/>
        <v>0</v>
      </c>
      <c r="S581" s="65"/>
      <c r="T581" s="69">
        <f t="shared" si="828"/>
        <v>0</v>
      </c>
      <c r="U581" s="70"/>
      <c r="V581" s="72"/>
      <c r="W581" s="72"/>
      <c r="X581" s="72"/>
    </row>
    <row r="582" spans="1:24" x14ac:dyDescent="0.3">
      <c r="A582" s="72"/>
      <c r="B582" s="73">
        <v>6</v>
      </c>
      <c r="C582" s="74"/>
      <c r="D582" s="56">
        <f t="shared" si="819"/>
        <v>0</v>
      </c>
      <c r="E582" s="56">
        <f t="shared" si="820"/>
        <v>0</v>
      </c>
      <c r="F582" s="75">
        <f t="shared" si="821"/>
        <v>0</v>
      </c>
      <c r="G582" s="76"/>
      <c r="H582" s="76"/>
      <c r="I582" s="77">
        <f t="shared" si="822"/>
        <v>0</v>
      </c>
      <c r="J582" s="16">
        <f t="shared" si="823"/>
        <v>0</v>
      </c>
      <c r="K582" s="77">
        <f t="shared" si="824"/>
        <v>0</v>
      </c>
      <c r="L582" s="77">
        <f t="shared" si="825"/>
        <v>0</v>
      </c>
      <c r="M582" s="73"/>
      <c r="N582" s="78">
        <f t="shared" si="826"/>
        <v>0</v>
      </c>
      <c r="O582" s="73"/>
      <c r="P582" s="73"/>
      <c r="Q582" s="73"/>
      <c r="R582" s="68">
        <f t="shared" si="827"/>
        <v>0</v>
      </c>
      <c r="S582" s="65"/>
      <c r="T582" s="69">
        <f t="shared" si="828"/>
        <v>0</v>
      </c>
      <c r="U582" s="70"/>
      <c r="V582" s="72"/>
      <c r="W582" s="72"/>
      <c r="X582" s="72"/>
    </row>
    <row r="583" spans="1:24" x14ac:dyDescent="0.3">
      <c r="A583" s="72"/>
      <c r="B583" s="73">
        <v>6</v>
      </c>
      <c r="C583" s="74"/>
      <c r="D583" s="56">
        <f t="shared" si="819"/>
        <v>0</v>
      </c>
      <c r="E583" s="56">
        <f t="shared" si="820"/>
        <v>0</v>
      </c>
      <c r="F583" s="75">
        <f t="shared" si="821"/>
        <v>0</v>
      </c>
      <c r="G583" s="76"/>
      <c r="H583" s="76"/>
      <c r="I583" s="77">
        <f t="shared" si="822"/>
        <v>0</v>
      </c>
      <c r="J583" s="16">
        <f t="shared" si="823"/>
        <v>0</v>
      </c>
      <c r="K583" s="77">
        <f t="shared" si="824"/>
        <v>0</v>
      </c>
      <c r="L583" s="77">
        <f t="shared" si="825"/>
        <v>0</v>
      </c>
      <c r="M583" s="73"/>
      <c r="N583" s="78">
        <f t="shared" si="826"/>
        <v>0</v>
      </c>
      <c r="O583" s="73"/>
      <c r="P583" s="73"/>
      <c r="Q583" s="73"/>
      <c r="R583" s="68">
        <f t="shared" si="827"/>
        <v>0</v>
      </c>
      <c r="S583" s="65"/>
      <c r="T583" s="69">
        <f t="shared" si="828"/>
        <v>0</v>
      </c>
      <c r="U583" s="70"/>
      <c r="V583" s="72"/>
      <c r="W583" s="72"/>
      <c r="X583" s="72"/>
    </row>
    <row r="584" spans="1:24" x14ac:dyDescent="0.3">
      <c r="A584" s="72"/>
      <c r="B584" s="73">
        <v>6</v>
      </c>
      <c r="C584" s="74"/>
      <c r="D584" s="56">
        <f t="shared" si="819"/>
        <v>0</v>
      </c>
      <c r="E584" s="56">
        <f t="shared" si="820"/>
        <v>0</v>
      </c>
      <c r="F584" s="75">
        <f t="shared" si="821"/>
        <v>0</v>
      </c>
      <c r="G584" s="76"/>
      <c r="H584" s="76"/>
      <c r="I584" s="77">
        <f t="shared" si="822"/>
        <v>0</v>
      </c>
      <c r="J584" s="16">
        <f t="shared" si="823"/>
        <v>0</v>
      </c>
      <c r="K584" s="77">
        <f t="shared" si="824"/>
        <v>0</v>
      </c>
      <c r="L584" s="77">
        <f t="shared" si="825"/>
        <v>0</v>
      </c>
      <c r="M584" s="73"/>
      <c r="N584" s="78">
        <f t="shared" si="826"/>
        <v>0</v>
      </c>
      <c r="O584" s="73"/>
      <c r="P584" s="73"/>
      <c r="Q584" s="73"/>
      <c r="R584" s="68">
        <f t="shared" si="827"/>
        <v>0</v>
      </c>
      <c r="S584" s="65"/>
      <c r="T584" s="69">
        <f t="shared" si="828"/>
        <v>0</v>
      </c>
      <c r="U584" s="70"/>
      <c r="V584" s="72"/>
      <c r="W584" s="72"/>
      <c r="X584" s="72"/>
    </row>
    <row r="585" spans="1:24" x14ac:dyDescent="0.3">
      <c r="A585" s="72"/>
      <c r="B585" s="73">
        <v>6</v>
      </c>
      <c r="C585" s="74"/>
      <c r="D585" s="56">
        <f t="shared" si="819"/>
        <v>0</v>
      </c>
      <c r="E585" s="56">
        <f t="shared" si="820"/>
        <v>0</v>
      </c>
      <c r="F585" s="75">
        <f t="shared" si="821"/>
        <v>0</v>
      </c>
      <c r="G585" s="76"/>
      <c r="H585" s="76"/>
      <c r="I585" s="77">
        <f t="shared" si="822"/>
        <v>0</v>
      </c>
      <c r="J585" s="16">
        <f t="shared" si="823"/>
        <v>0</v>
      </c>
      <c r="K585" s="77">
        <f t="shared" si="824"/>
        <v>0</v>
      </c>
      <c r="L585" s="77">
        <f t="shared" si="825"/>
        <v>0</v>
      </c>
      <c r="M585" s="73"/>
      <c r="N585" s="78">
        <f t="shared" si="826"/>
        <v>0</v>
      </c>
      <c r="O585" s="73"/>
      <c r="P585" s="73"/>
      <c r="Q585" s="73"/>
      <c r="R585" s="68">
        <f t="shared" si="827"/>
        <v>0</v>
      </c>
      <c r="S585" s="65"/>
      <c r="T585" s="69">
        <f t="shared" si="828"/>
        <v>0</v>
      </c>
      <c r="U585" s="70"/>
      <c r="V585" s="72"/>
      <c r="W585" s="72"/>
      <c r="X585" s="72"/>
    </row>
    <row r="586" spans="1:24" x14ac:dyDescent="0.3">
      <c r="A586" s="72"/>
      <c r="B586" s="73">
        <v>6</v>
      </c>
      <c r="C586" s="74"/>
      <c r="D586" s="56">
        <f t="shared" si="819"/>
        <v>0</v>
      </c>
      <c r="E586" s="56">
        <f t="shared" si="820"/>
        <v>0</v>
      </c>
      <c r="F586" s="75">
        <f t="shared" si="821"/>
        <v>0</v>
      </c>
      <c r="G586" s="76"/>
      <c r="H586" s="76"/>
      <c r="I586" s="77">
        <f t="shared" si="822"/>
        <v>0</v>
      </c>
      <c r="J586" s="16">
        <f t="shared" si="823"/>
        <v>0</v>
      </c>
      <c r="K586" s="77">
        <f t="shared" si="824"/>
        <v>0</v>
      </c>
      <c r="L586" s="77">
        <f t="shared" si="825"/>
        <v>0</v>
      </c>
      <c r="M586" s="73"/>
      <c r="N586" s="78">
        <f t="shared" si="826"/>
        <v>0</v>
      </c>
      <c r="O586" s="73"/>
      <c r="P586" s="73"/>
      <c r="Q586" s="73"/>
      <c r="R586" s="68">
        <f t="shared" si="827"/>
        <v>0</v>
      </c>
      <c r="S586" s="65"/>
      <c r="T586" s="69">
        <f t="shared" si="828"/>
        <v>0</v>
      </c>
      <c r="U586" s="70"/>
      <c r="V586" s="72"/>
      <c r="W586" s="72"/>
      <c r="X586" s="72"/>
    </row>
    <row r="587" spans="1:24" x14ac:dyDescent="0.3">
      <c r="A587" s="72"/>
      <c r="B587" s="73">
        <v>6</v>
      </c>
      <c r="C587" s="74"/>
      <c r="D587" s="56">
        <f t="shared" si="819"/>
        <v>0</v>
      </c>
      <c r="E587" s="56">
        <f t="shared" si="820"/>
        <v>0</v>
      </c>
      <c r="F587" s="75">
        <f t="shared" si="821"/>
        <v>0</v>
      </c>
      <c r="G587" s="76"/>
      <c r="H587" s="76"/>
      <c r="I587" s="77">
        <f t="shared" si="822"/>
        <v>0</v>
      </c>
      <c r="J587" s="16">
        <f t="shared" si="823"/>
        <v>0</v>
      </c>
      <c r="K587" s="77">
        <f t="shared" si="824"/>
        <v>0</v>
      </c>
      <c r="L587" s="77">
        <f t="shared" si="825"/>
        <v>0</v>
      </c>
      <c r="M587" s="73"/>
      <c r="N587" s="78">
        <f t="shared" si="826"/>
        <v>0</v>
      </c>
      <c r="O587" s="73"/>
      <c r="P587" s="73"/>
      <c r="Q587" s="73"/>
      <c r="R587" s="68">
        <f t="shared" si="827"/>
        <v>0</v>
      </c>
      <c r="S587" s="65"/>
      <c r="T587" s="69">
        <f t="shared" si="828"/>
        <v>0</v>
      </c>
      <c r="U587" s="70"/>
      <c r="V587" s="72"/>
      <c r="W587" s="72"/>
      <c r="X587" s="72"/>
    </row>
    <row r="588" spans="1:24" x14ac:dyDescent="0.3">
      <c r="A588" s="79" t="s">
        <v>149</v>
      </c>
      <c r="B588" s="57">
        <v>6</v>
      </c>
      <c r="C588" s="12">
        <f>SUM(C578:C587)</f>
        <v>2</v>
      </c>
      <c r="D588" s="12">
        <f>SUM(D578:D587)</f>
        <v>1.2</v>
      </c>
      <c r="E588" s="12">
        <f>SUM(E578:E587)</f>
        <v>0.8</v>
      </c>
      <c r="F588" s="56" t="s">
        <v>14</v>
      </c>
      <c r="G588" s="57" t="s">
        <v>14</v>
      </c>
      <c r="H588" s="57" t="s">
        <v>14</v>
      </c>
      <c r="I588" s="12">
        <f>SUM(I578:I587)</f>
        <v>50</v>
      </c>
      <c r="J588" s="56" t="s">
        <v>14</v>
      </c>
      <c r="K588" s="12">
        <f>SUM(K578:K587)</f>
        <v>30</v>
      </c>
      <c r="L588" s="12">
        <f>SUM(L578:L587)</f>
        <v>30</v>
      </c>
      <c r="M588" s="12">
        <f>SUM(M578:M587)</f>
        <v>0</v>
      </c>
      <c r="N588" s="12">
        <f>SUM(N578:N587)</f>
        <v>30</v>
      </c>
      <c r="O588" s="12">
        <f>SUM(O578:O587)</f>
        <v>30</v>
      </c>
      <c r="P588" s="56" t="s">
        <v>14</v>
      </c>
      <c r="Q588" s="12">
        <f>SUM(Q578:Q587)</f>
        <v>0</v>
      </c>
      <c r="R588" s="12">
        <f>SUM(R578:R587)</f>
        <v>20</v>
      </c>
      <c r="S588" s="12">
        <f>SUM(S578:S587)</f>
        <v>0</v>
      </c>
      <c r="T588" s="56" t="s">
        <v>14</v>
      </c>
      <c r="U588" s="57" t="s">
        <v>14</v>
      </c>
      <c r="V588" s="57" t="s">
        <v>14</v>
      </c>
      <c r="W588" s="57" t="s">
        <v>14</v>
      </c>
      <c r="X588" s="57" t="s">
        <v>14</v>
      </c>
    </row>
    <row r="589" spans="1:24" x14ac:dyDescent="0.3">
      <c r="A589" s="79" t="s">
        <v>150</v>
      </c>
      <c r="B589" s="57">
        <v>6</v>
      </c>
      <c r="C589" s="56" t="s">
        <v>14</v>
      </c>
      <c r="D589" s="56" t="s">
        <v>14</v>
      </c>
      <c r="E589" s="56" t="s">
        <v>14</v>
      </c>
      <c r="F589" s="12">
        <f>SUM(F578:F587)</f>
        <v>0.8</v>
      </c>
      <c r="G589" s="57" t="s">
        <v>14</v>
      </c>
      <c r="H589" s="57" t="s">
        <v>14</v>
      </c>
      <c r="I589" s="57" t="s">
        <v>14</v>
      </c>
      <c r="J589" s="12">
        <f>SUM(J578:J587)</f>
        <v>20</v>
      </c>
      <c r="K589" s="57" t="s">
        <v>14</v>
      </c>
      <c r="L589" s="57" t="s">
        <v>14</v>
      </c>
      <c r="M589" s="57" t="s">
        <v>14</v>
      </c>
      <c r="N589" s="57" t="s">
        <v>14</v>
      </c>
      <c r="O589" s="57" t="s">
        <v>14</v>
      </c>
      <c r="P589" s="12">
        <f>SUM(P578:P587)</f>
        <v>0</v>
      </c>
      <c r="Q589" s="57" t="s">
        <v>14</v>
      </c>
      <c r="R589" s="57" t="s">
        <v>14</v>
      </c>
      <c r="S589" s="57" t="s">
        <v>14</v>
      </c>
      <c r="T589" s="12">
        <f>SUM(T578:T587)</f>
        <v>20</v>
      </c>
      <c r="U589" s="16" t="s">
        <v>14</v>
      </c>
      <c r="V589" s="57" t="s">
        <v>14</v>
      </c>
      <c r="W589" s="57" t="s">
        <v>14</v>
      </c>
      <c r="X589" s="57" t="s">
        <v>14</v>
      </c>
    </row>
    <row r="590" spans="1:24" x14ac:dyDescent="0.3">
      <c r="A590" s="79" t="s">
        <v>151</v>
      </c>
      <c r="B590" s="57">
        <v>6</v>
      </c>
      <c r="C590" s="12">
        <f>SUMIF(H578:H587,"f",C578:C587)</f>
        <v>2</v>
      </c>
      <c r="D590" s="12">
        <f>SUMIF(H578:H587,"f",D578:D587)</f>
        <v>1.2</v>
      </c>
      <c r="E590" s="12">
        <f>SUMIF(H578:H587,"f",E578:E587)</f>
        <v>0.8</v>
      </c>
      <c r="F590" s="56" t="s">
        <v>14</v>
      </c>
      <c r="G590" s="57" t="s">
        <v>14</v>
      </c>
      <c r="H590" s="57" t="s">
        <v>14</v>
      </c>
      <c r="I590" s="12">
        <f>SUMIF(H578:H587,"f",I578:I587)</f>
        <v>50</v>
      </c>
      <c r="J590" s="57" t="s">
        <v>14</v>
      </c>
      <c r="K590" s="12">
        <f>SUMIF(H578:H587,"f",K578:K587)</f>
        <v>30</v>
      </c>
      <c r="L590" s="12">
        <f>SUMIF(H578:H587,"f",L578:L587)</f>
        <v>30</v>
      </c>
      <c r="M590" s="12">
        <f>SUMIF(H578:H587,"f",M578:M587)</f>
        <v>0</v>
      </c>
      <c r="N590" s="12">
        <f>SUMIF(H578:H587,"f",N578:N587)</f>
        <v>30</v>
      </c>
      <c r="O590" s="12">
        <f>SUMIF(H578:H587,"f",O578:O587)</f>
        <v>30</v>
      </c>
      <c r="P590" s="57" t="s">
        <v>14</v>
      </c>
      <c r="Q590" s="12">
        <f>SUMIF(H578:H587,"f",Q578:Q587)</f>
        <v>0</v>
      </c>
      <c r="R590" s="12">
        <f>SUMIF(H578:H587,"f",R578:R587)</f>
        <v>20</v>
      </c>
      <c r="S590" s="12">
        <f>SUMIF(H578:H587,"f",S578:S587)</f>
        <v>0</v>
      </c>
      <c r="T590" s="57" t="s">
        <v>14</v>
      </c>
      <c r="U590" s="57" t="s">
        <v>14</v>
      </c>
      <c r="V590" s="57" t="s">
        <v>14</v>
      </c>
      <c r="W590" s="57" t="s">
        <v>14</v>
      </c>
      <c r="X590" s="57" t="s">
        <v>14</v>
      </c>
    </row>
    <row r="591" spans="1:24" x14ac:dyDescent="0.3">
      <c r="A591" s="183" t="s">
        <v>31</v>
      </c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</row>
    <row r="592" spans="1:24" x14ac:dyDescent="0.3">
      <c r="A592" s="72"/>
      <c r="B592" s="73">
        <v>6</v>
      </c>
      <c r="C592" s="74"/>
      <c r="D592" s="56">
        <f t="shared" ref="D592:D601" si="829">IF(C592&gt;0,K592/(I592/C592),0)</f>
        <v>0</v>
      </c>
      <c r="E592" s="56">
        <f t="shared" ref="E592:E601" si="830">IF(C592&gt;0,R592/(I592/C592),0)</f>
        <v>0</v>
      </c>
      <c r="F592" s="75">
        <f t="shared" ref="F592:F601" si="831">IF(U592&gt;0,FLOOR((P592+T592)/U592,0.1),0)</f>
        <v>0</v>
      </c>
      <c r="G592" s="76"/>
      <c r="H592" s="76"/>
      <c r="I592" s="77">
        <f>K592+R592</f>
        <v>0</v>
      </c>
      <c r="J592" s="16">
        <f>P592+T592</f>
        <v>0</v>
      </c>
      <c r="K592" s="77">
        <f>L592+Q592</f>
        <v>0</v>
      </c>
      <c r="L592" s="77">
        <f>M592+N592</f>
        <v>0</v>
      </c>
      <c r="M592" s="73"/>
      <c r="N592" s="78">
        <f t="shared" ref="N592:N601" si="832">O592+P592</f>
        <v>0</v>
      </c>
      <c r="O592" s="73"/>
      <c r="P592" s="73"/>
      <c r="Q592" s="73"/>
      <c r="R592" s="68">
        <f t="shared" ref="R592:R601" si="833">(C592*U592)-K592</f>
        <v>0</v>
      </c>
      <c r="S592" s="65"/>
      <c r="T592" s="69">
        <f t="shared" ref="T592:T601" si="834">R592-S592</f>
        <v>0</v>
      </c>
      <c r="U592" s="70"/>
      <c r="V592" s="72"/>
      <c r="W592" s="72"/>
      <c r="X592" s="72"/>
    </row>
    <row r="593" spans="1:24" x14ac:dyDescent="0.3">
      <c r="A593" s="72"/>
      <c r="B593" s="73">
        <v>6</v>
      </c>
      <c r="C593" s="74"/>
      <c r="D593" s="56">
        <f t="shared" ref="D593:D600" si="835">IF(C593&gt;0,K593/(I593/C593),0)</f>
        <v>0</v>
      </c>
      <c r="E593" s="56">
        <f t="shared" ref="E593:E600" si="836">IF(C593&gt;0,R593/(I593/C593),0)</f>
        <v>0</v>
      </c>
      <c r="F593" s="75">
        <f t="shared" ref="F593:F600" si="837">IF(U593&gt;0,FLOOR((P593+T593)/U593,0.1),0)</f>
        <v>0</v>
      </c>
      <c r="G593" s="76"/>
      <c r="H593" s="76"/>
      <c r="I593" s="77">
        <f t="shared" ref="I593:I600" si="838">K593+R593</f>
        <v>0</v>
      </c>
      <c r="J593" s="16">
        <f t="shared" ref="J593:J600" si="839">P593+T593</f>
        <v>0</v>
      </c>
      <c r="K593" s="77">
        <f t="shared" ref="K593:K600" si="840">L593+Q593</f>
        <v>0</v>
      </c>
      <c r="L593" s="77">
        <f t="shared" ref="L593:L600" si="841">M593+N593</f>
        <v>0</v>
      </c>
      <c r="M593" s="73"/>
      <c r="N593" s="78">
        <f t="shared" ref="N593:N600" si="842">O593+P593</f>
        <v>0</v>
      </c>
      <c r="O593" s="73"/>
      <c r="P593" s="73"/>
      <c r="Q593" s="73"/>
      <c r="R593" s="68">
        <f t="shared" ref="R593:R600" si="843">(C593*U593)-K593</f>
        <v>0</v>
      </c>
      <c r="S593" s="65"/>
      <c r="T593" s="69">
        <f t="shared" ref="T593:T600" si="844">R593-S593</f>
        <v>0</v>
      </c>
      <c r="U593" s="70"/>
      <c r="V593" s="72"/>
      <c r="W593" s="72"/>
      <c r="X593" s="72"/>
    </row>
    <row r="594" spans="1:24" x14ac:dyDescent="0.3">
      <c r="A594" s="72"/>
      <c r="B594" s="73">
        <v>6</v>
      </c>
      <c r="C594" s="74"/>
      <c r="D594" s="56">
        <f t="shared" si="835"/>
        <v>0</v>
      </c>
      <c r="E594" s="56">
        <f t="shared" si="836"/>
        <v>0</v>
      </c>
      <c r="F594" s="75">
        <f t="shared" si="837"/>
        <v>0</v>
      </c>
      <c r="G594" s="76"/>
      <c r="H594" s="76"/>
      <c r="I594" s="77">
        <f t="shared" si="838"/>
        <v>0</v>
      </c>
      <c r="J594" s="16">
        <f t="shared" si="839"/>
        <v>0</v>
      </c>
      <c r="K594" s="77">
        <f t="shared" si="840"/>
        <v>0</v>
      </c>
      <c r="L594" s="77">
        <f t="shared" si="841"/>
        <v>0</v>
      </c>
      <c r="M594" s="73"/>
      <c r="N594" s="78">
        <f t="shared" si="842"/>
        <v>0</v>
      </c>
      <c r="O594" s="73"/>
      <c r="P594" s="73"/>
      <c r="Q594" s="73"/>
      <c r="R594" s="68">
        <f t="shared" si="843"/>
        <v>0</v>
      </c>
      <c r="S594" s="65"/>
      <c r="T594" s="69">
        <f t="shared" si="844"/>
        <v>0</v>
      </c>
      <c r="U594" s="70"/>
      <c r="V594" s="72"/>
      <c r="W594" s="72"/>
      <c r="X594" s="72"/>
    </row>
    <row r="595" spans="1:24" x14ac:dyDescent="0.3">
      <c r="A595" s="72"/>
      <c r="B595" s="73">
        <v>6</v>
      </c>
      <c r="C595" s="74"/>
      <c r="D595" s="56">
        <f t="shared" si="835"/>
        <v>0</v>
      </c>
      <c r="E595" s="56">
        <f t="shared" si="836"/>
        <v>0</v>
      </c>
      <c r="F595" s="75">
        <f t="shared" si="837"/>
        <v>0</v>
      </c>
      <c r="G595" s="76"/>
      <c r="H595" s="76"/>
      <c r="I595" s="77">
        <f t="shared" si="838"/>
        <v>0</v>
      </c>
      <c r="J595" s="16">
        <f t="shared" si="839"/>
        <v>0</v>
      </c>
      <c r="K595" s="77">
        <f t="shared" si="840"/>
        <v>0</v>
      </c>
      <c r="L595" s="77">
        <f t="shared" si="841"/>
        <v>0</v>
      </c>
      <c r="M595" s="73"/>
      <c r="N595" s="78">
        <f t="shared" si="842"/>
        <v>0</v>
      </c>
      <c r="O595" s="73"/>
      <c r="P595" s="73"/>
      <c r="Q595" s="73"/>
      <c r="R595" s="68">
        <f t="shared" si="843"/>
        <v>0</v>
      </c>
      <c r="S595" s="65"/>
      <c r="T595" s="69">
        <f t="shared" si="844"/>
        <v>0</v>
      </c>
      <c r="U595" s="70"/>
      <c r="V595" s="72"/>
      <c r="W595" s="72"/>
      <c r="X595" s="72"/>
    </row>
    <row r="596" spans="1:24" x14ac:dyDescent="0.3">
      <c r="A596" s="72"/>
      <c r="B596" s="73">
        <v>6</v>
      </c>
      <c r="C596" s="74"/>
      <c r="D596" s="56">
        <f t="shared" si="835"/>
        <v>0</v>
      </c>
      <c r="E596" s="56">
        <f t="shared" si="836"/>
        <v>0</v>
      </c>
      <c r="F596" s="75">
        <f t="shared" si="837"/>
        <v>0</v>
      </c>
      <c r="G596" s="76"/>
      <c r="H596" s="76"/>
      <c r="I596" s="77">
        <f t="shared" si="838"/>
        <v>0</v>
      </c>
      <c r="J596" s="16">
        <f t="shared" si="839"/>
        <v>0</v>
      </c>
      <c r="K596" s="77">
        <f t="shared" si="840"/>
        <v>0</v>
      </c>
      <c r="L596" s="77">
        <f t="shared" si="841"/>
        <v>0</v>
      </c>
      <c r="M596" s="73"/>
      <c r="N596" s="78">
        <f t="shared" si="842"/>
        <v>0</v>
      </c>
      <c r="O596" s="73"/>
      <c r="P596" s="73"/>
      <c r="Q596" s="73"/>
      <c r="R596" s="68">
        <f t="shared" si="843"/>
        <v>0</v>
      </c>
      <c r="S596" s="65"/>
      <c r="T596" s="69">
        <f t="shared" si="844"/>
        <v>0</v>
      </c>
      <c r="U596" s="70"/>
      <c r="V596" s="72"/>
      <c r="W596" s="72"/>
      <c r="X596" s="72"/>
    </row>
    <row r="597" spans="1:24" x14ac:dyDescent="0.3">
      <c r="A597" s="72"/>
      <c r="B597" s="73">
        <v>6</v>
      </c>
      <c r="C597" s="74"/>
      <c r="D597" s="56">
        <f t="shared" si="835"/>
        <v>0</v>
      </c>
      <c r="E597" s="56">
        <f t="shared" si="836"/>
        <v>0</v>
      </c>
      <c r="F597" s="75">
        <f t="shared" si="837"/>
        <v>0</v>
      </c>
      <c r="G597" s="76"/>
      <c r="H597" s="76"/>
      <c r="I597" s="77">
        <f t="shared" si="838"/>
        <v>0</v>
      </c>
      <c r="J597" s="16">
        <f t="shared" si="839"/>
        <v>0</v>
      </c>
      <c r="K597" s="77">
        <f t="shared" si="840"/>
        <v>0</v>
      </c>
      <c r="L597" s="77">
        <f t="shared" si="841"/>
        <v>0</v>
      </c>
      <c r="M597" s="73"/>
      <c r="N597" s="78">
        <f t="shared" si="842"/>
        <v>0</v>
      </c>
      <c r="O597" s="73"/>
      <c r="P597" s="73"/>
      <c r="Q597" s="73"/>
      <c r="R597" s="68">
        <f t="shared" si="843"/>
        <v>0</v>
      </c>
      <c r="S597" s="65"/>
      <c r="T597" s="69">
        <f t="shared" si="844"/>
        <v>0</v>
      </c>
      <c r="U597" s="70"/>
      <c r="V597" s="72"/>
      <c r="W597" s="72"/>
      <c r="X597" s="72"/>
    </row>
    <row r="598" spans="1:24" x14ac:dyDescent="0.3">
      <c r="A598" s="72"/>
      <c r="B598" s="73">
        <v>6</v>
      </c>
      <c r="C598" s="74"/>
      <c r="D598" s="56">
        <f t="shared" si="835"/>
        <v>0</v>
      </c>
      <c r="E598" s="56">
        <f t="shared" si="836"/>
        <v>0</v>
      </c>
      <c r="F598" s="75">
        <f t="shared" si="837"/>
        <v>0</v>
      </c>
      <c r="G598" s="76"/>
      <c r="H598" s="76"/>
      <c r="I598" s="77">
        <f t="shared" si="838"/>
        <v>0</v>
      </c>
      <c r="J598" s="16">
        <f t="shared" si="839"/>
        <v>0</v>
      </c>
      <c r="K598" s="77">
        <f t="shared" si="840"/>
        <v>0</v>
      </c>
      <c r="L598" s="77">
        <f t="shared" si="841"/>
        <v>0</v>
      </c>
      <c r="M598" s="73"/>
      <c r="N598" s="78">
        <f t="shared" si="842"/>
        <v>0</v>
      </c>
      <c r="O598" s="73"/>
      <c r="P598" s="73"/>
      <c r="Q598" s="73"/>
      <c r="R598" s="68">
        <f t="shared" si="843"/>
        <v>0</v>
      </c>
      <c r="S598" s="65"/>
      <c r="T598" s="69">
        <f t="shared" si="844"/>
        <v>0</v>
      </c>
      <c r="U598" s="70"/>
      <c r="V598" s="72"/>
      <c r="W598" s="72"/>
      <c r="X598" s="72"/>
    </row>
    <row r="599" spans="1:24" x14ac:dyDescent="0.3">
      <c r="A599" s="72"/>
      <c r="B599" s="73">
        <v>6</v>
      </c>
      <c r="C599" s="74"/>
      <c r="D599" s="56">
        <f t="shared" si="835"/>
        <v>0</v>
      </c>
      <c r="E599" s="56">
        <f t="shared" si="836"/>
        <v>0</v>
      </c>
      <c r="F599" s="75">
        <f t="shared" si="837"/>
        <v>0</v>
      </c>
      <c r="G599" s="76"/>
      <c r="H599" s="76"/>
      <c r="I599" s="77">
        <f t="shared" si="838"/>
        <v>0</v>
      </c>
      <c r="J599" s="16">
        <f t="shared" si="839"/>
        <v>0</v>
      </c>
      <c r="K599" s="77">
        <f t="shared" si="840"/>
        <v>0</v>
      </c>
      <c r="L599" s="77">
        <f t="shared" si="841"/>
        <v>0</v>
      </c>
      <c r="M599" s="73"/>
      <c r="N599" s="78">
        <f t="shared" si="842"/>
        <v>0</v>
      </c>
      <c r="O599" s="73"/>
      <c r="P599" s="73"/>
      <c r="Q599" s="73"/>
      <c r="R599" s="68">
        <f t="shared" si="843"/>
        <v>0</v>
      </c>
      <c r="S599" s="65"/>
      <c r="T599" s="69">
        <f t="shared" si="844"/>
        <v>0</v>
      </c>
      <c r="U599" s="70"/>
      <c r="V599" s="72"/>
      <c r="W599" s="72"/>
      <c r="X599" s="72"/>
    </row>
    <row r="600" spans="1:24" x14ac:dyDescent="0.3">
      <c r="A600" s="72"/>
      <c r="B600" s="73">
        <v>6</v>
      </c>
      <c r="C600" s="74"/>
      <c r="D600" s="56">
        <f t="shared" si="835"/>
        <v>0</v>
      </c>
      <c r="E600" s="56">
        <f t="shared" si="836"/>
        <v>0</v>
      </c>
      <c r="F600" s="75">
        <f t="shared" si="837"/>
        <v>0</v>
      </c>
      <c r="G600" s="76"/>
      <c r="H600" s="76"/>
      <c r="I600" s="77">
        <f t="shared" si="838"/>
        <v>0</v>
      </c>
      <c r="J600" s="16">
        <f t="shared" si="839"/>
        <v>0</v>
      </c>
      <c r="K600" s="77">
        <f t="shared" si="840"/>
        <v>0</v>
      </c>
      <c r="L600" s="77">
        <f t="shared" si="841"/>
        <v>0</v>
      </c>
      <c r="M600" s="73"/>
      <c r="N600" s="78">
        <f t="shared" si="842"/>
        <v>0</v>
      </c>
      <c r="O600" s="73"/>
      <c r="P600" s="73"/>
      <c r="Q600" s="73"/>
      <c r="R600" s="68">
        <f t="shared" si="843"/>
        <v>0</v>
      </c>
      <c r="S600" s="65"/>
      <c r="T600" s="69">
        <f t="shared" si="844"/>
        <v>0</v>
      </c>
      <c r="U600" s="70"/>
      <c r="V600" s="72"/>
      <c r="W600" s="72"/>
      <c r="X600" s="72"/>
    </row>
    <row r="601" spans="1:24" x14ac:dyDescent="0.3">
      <c r="A601" s="72"/>
      <c r="B601" s="73">
        <v>6</v>
      </c>
      <c r="C601" s="74"/>
      <c r="D601" s="56">
        <f t="shared" si="829"/>
        <v>0</v>
      </c>
      <c r="E601" s="56">
        <f t="shared" si="830"/>
        <v>0</v>
      </c>
      <c r="F601" s="75">
        <f t="shared" si="831"/>
        <v>0</v>
      </c>
      <c r="G601" s="76"/>
      <c r="H601" s="76"/>
      <c r="I601" s="77">
        <f t="shared" ref="I601" si="845">K601+R601</f>
        <v>0</v>
      </c>
      <c r="J601" s="16">
        <f t="shared" ref="J601" si="846">P601+T601</f>
        <v>0</v>
      </c>
      <c r="K601" s="77">
        <f t="shared" ref="K601" si="847">L601+Q601</f>
        <v>0</v>
      </c>
      <c r="L601" s="77">
        <f t="shared" ref="L601" si="848">M601+N601</f>
        <v>0</v>
      </c>
      <c r="M601" s="73"/>
      <c r="N601" s="78">
        <f t="shared" si="832"/>
        <v>0</v>
      </c>
      <c r="O601" s="73"/>
      <c r="P601" s="73"/>
      <c r="Q601" s="73"/>
      <c r="R601" s="68">
        <f t="shared" si="833"/>
        <v>0</v>
      </c>
      <c r="S601" s="65"/>
      <c r="T601" s="69">
        <f t="shared" si="834"/>
        <v>0</v>
      </c>
      <c r="U601" s="70"/>
      <c r="V601" s="72"/>
      <c r="W601" s="72"/>
      <c r="X601" s="72"/>
    </row>
    <row r="602" spans="1:24" x14ac:dyDescent="0.3">
      <c r="A602" s="79" t="s">
        <v>149</v>
      </c>
      <c r="B602" s="57">
        <v>6</v>
      </c>
      <c r="C602" s="12">
        <f>SUM(C592:C601)</f>
        <v>0</v>
      </c>
      <c r="D602" s="12">
        <f>SUM(D592:D601)</f>
        <v>0</v>
      </c>
      <c r="E602" s="12">
        <f>SUM(E592:E601)</f>
        <v>0</v>
      </c>
      <c r="F602" s="56" t="s">
        <v>14</v>
      </c>
      <c r="G602" s="57" t="s">
        <v>14</v>
      </c>
      <c r="H602" s="57" t="s">
        <v>14</v>
      </c>
      <c r="I602" s="12">
        <f>SUM(I592:I601)</f>
        <v>0</v>
      </c>
      <c r="J602" s="56" t="s">
        <v>14</v>
      </c>
      <c r="K602" s="12">
        <f>SUM(K592:K601)</f>
        <v>0</v>
      </c>
      <c r="L602" s="12">
        <f>SUM(L592:L601)</f>
        <v>0</v>
      </c>
      <c r="M602" s="12">
        <f>SUM(M592:M601)</f>
        <v>0</v>
      </c>
      <c r="N602" s="12">
        <f>SUM(N592:N601)</f>
        <v>0</v>
      </c>
      <c r="O602" s="12">
        <f>SUM(O592:O601)</f>
        <v>0</v>
      </c>
      <c r="P602" s="56" t="s">
        <v>14</v>
      </c>
      <c r="Q602" s="12">
        <f>SUM(Q592:Q601)</f>
        <v>0</v>
      </c>
      <c r="R602" s="12">
        <f>SUM(R592:R601)</f>
        <v>0</v>
      </c>
      <c r="S602" s="12">
        <f>SUM(S592:S601)</f>
        <v>0</v>
      </c>
      <c r="T602" s="56" t="s">
        <v>14</v>
      </c>
      <c r="U602" s="57" t="s">
        <v>14</v>
      </c>
      <c r="V602" s="57" t="s">
        <v>14</v>
      </c>
      <c r="W602" s="57" t="s">
        <v>14</v>
      </c>
      <c r="X602" s="57" t="s">
        <v>14</v>
      </c>
    </row>
    <row r="603" spans="1:24" x14ac:dyDescent="0.3">
      <c r="A603" s="79" t="s">
        <v>150</v>
      </c>
      <c r="B603" s="57">
        <v>6</v>
      </c>
      <c r="C603" s="56" t="s">
        <v>14</v>
      </c>
      <c r="D603" s="56" t="s">
        <v>14</v>
      </c>
      <c r="E603" s="56" t="s">
        <v>14</v>
      </c>
      <c r="F603" s="12">
        <f>SUM(F592:F601)</f>
        <v>0</v>
      </c>
      <c r="G603" s="57" t="s">
        <v>14</v>
      </c>
      <c r="H603" s="57" t="s">
        <v>14</v>
      </c>
      <c r="I603" s="57" t="s">
        <v>14</v>
      </c>
      <c r="J603" s="12">
        <f>SUM(J592:J601)</f>
        <v>0</v>
      </c>
      <c r="K603" s="57" t="s">
        <v>14</v>
      </c>
      <c r="L603" s="57" t="s">
        <v>14</v>
      </c>
      <c r="M603" s="57" t="s">
        <v>14</v>
      </c>
      <c r="N603" s="57" t="s">
        <v>14</v>
      </c>
      <c r="O603" s="57" t="s">
        <v>14</v>
      </c>
      <c r="P603" s="12">
        <f>SUM(P592:P601)</f>
        <v>0</v>
      </c>
      <c r="Q603" s="57" t="s">
        <v>14</v>
      </c>
      <c r="R603" s="57" t="s">
        <v>14</v>
      </c>
      <c r="S603" s="57" t="s">
        <v>14</v>
      </c>
      <c r="T603" s="12">
        <f>SUM(T592:T601)</f>
        <v>0</v>
      </c>
      <c r="U603" s="16" t="s">
        <v>14</v>
      </c>
      <c r="V603" s="57" t="s">
        <v>14</v>
      </c>
      <c r="W603" s="57" t="s">
        <v>14</v>
      </c>
      <c r="X603" s="57" t="s">
        <v>14</v>
      </c>
    </row>
    <row r="604" spans="1:24" x14ac:dyDescent="0.3">
      <c r="A604" s="79" t="s">
        <v>151</v>
      </c>
      <c r="B604" s="57">
        <v>6</v>
      </c>
      <c r="C604" s="12">
        <f>SUMIF(H592:H601,"f",C592:C601)</f>
        <v>0</v>
      </c>
      <c r="D604" s="12">
        <f>SUMIF(H592:H601,"f",D592:D601)</f>
        <v>0</v>
      </c>
      <c r="E604" s="12">
        <f>SUMIF(H592:H601,"f",E592:E601)</f>
        <v>0</v>
      </c>
      <c r="F604" s="56" t="s">
        <v>14</v>
      </c>
      <c r="G604" s="57" t="s">
        <v>14</v>
      </c>
      <c r="H604" s="57" t="s">
        <v>14</v>
      </c>
      <c r="I604" s="12">
        <f>SUMIF(H592:H601,"f",I592:I601)</f>
        <v>0</v>
      </c>
      <c r="J604" s="57" t="s">
        <v>14</v>
      </c>
      <c r="K604" s="12">
        <f>SUMIF(H592:H601,"f",K592:K601)</f>
        <v>0</v>
      </c>
      <c r="L604" s="12">
        <f>SUMIF(H592:H601,"f",L592:L601)</f>
        <v>0</v>
      </c>
      <c r="M604" s="12">
        <f>SUMIF(H592:H601,"f",M592:M601)</f>
        <v>0</v>
      </c>
      <c r="N604" s="12">
        <f>SUMIF(H592:H601,"f",N592:N601)</f>
        <v>0</v>
      </c>
      <c r="O604" s="12">
        <f>SUMIF(H592:H601,"f",O592:O601)</f>
        <v>0</v>
      </c>
      <c r="P604" s="57" t="s">
        <v>14</v>
      </c>
      <c r="Q604" s="12">
        <f>SUMIF(H592:H601,"f",Q592:Q601)</f>
        <v>0</v>
      </c>
      <c r="R604" s="12">
        <f>SUMIF(H592:H601,"f",R592:R601)</f>
        <v>0</v>
      </c>
      <c r="S604" s="12">
        <f>SUMIF(H592:H601,"f",S592:S601)</f>
        <v>0</v>
      </c>
      <c r="T604" s="57" t="s">
        <v>14</v>
      </c>
      <c r="U604" s="57" t="s">
        <v>14</v>
      </c>
      <c r="V604" s="57" t="s">
        <v>14</v>
      </c>
      <c r="W604" s="57" t="s">
        <v>14</v>
      </c>
      <c r="X604" s="57" t="s">
        <v>14</v>
      </c>
    </row>
    <row r="605" spans="1:24" x14ac:dyDescent="0.3">
      <c r="A605" s="183" t="s">
        <v>32</v>
      </c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</row>
    <row r="606" spans="1:24" x14ac:dyDescent="0.3">
      <c r="A606" s="72" t="s">
        <v>227</v>
      </c>
      <c r="B606" s="73">
        <v>6</v>
      </c>
      <c r="C606" s="74">
        <v>18</v>
      </c>
      <c r="D606" s="56">
        <f t="shared" ref="D606:D615" si="849">IF(C606&gt;0,K606/(I606/C606),0)</f>
        <v>3.75</v>
      </c>
      <c r="E606" s="56">
        <f t="shared" ref="E606:E615" si="850">IF(C606&gt;0,R606/(I606/C606),0)</f>
        <v>14.25</v>
      </c>
      <c r="F606" s="75">
        <f t="shared" ref="F606:F615" si="851">IF(U606&gt;0,FLOOR((P606+T606)/U606,0.1),0)</f>
        <v>14</v>
      </c>
      <c r="G606" s="76" t="s">
        <v>16</v>
      </c>
      <c r="H606" s="76" t="s">
        <v>20</v>
      </c>
      <c r="I606" s="77">
        <f>K606+R606</f>
        <v>480</v>
      </c>
      <c r="J606" s="16">
        <f>P606+T606</f>
        <v>380</v>
      </c>
      <c r="K606" s="77">
        <f>L606+Q606</f>
        <v>100</v>
      </c>
      <c r="L606" s="77">
        <f>M606+N606</f>
        <v>0</v>
      </c>
      <c r="M606" s="73"/>
      <c r="N606" s="78">
        <f t="shared" ref="N606:N615" si="852">O606+P606</f>
        <v>0</v>
      </c>
      <c r="O606" s="73"/>
      <c r="P606" s="73"/>
      <c r="Q606" s="73">
        <v>100</v>
      </c>
      <c r="R606" s="68">
        <f>(C606*U606)-K606-6</f>
        <v>380</v>
      </c>
      <c r="S606" s="65"/>
      <c r="T606" s="69">
        <f t="shared" ref="T606:T615" si="853">R606-S606</f>
        <v>380</v>
      </c>
      <c r="U606" s="93">
        <v>27</v>
      </c>
      <c r="V606" s="72">
        <v>100</v>
      </c>
      <c r="W606" s="72"/>
      <c r="X606" s="72"/>
    </row>
    <row r="607" spans="1:24" x14ac:dyDescent="0.3">
      <c r="A607" s="72"/>
      <c r="B607" s="73">
        <v>6</v>
      </c>
      <c r="C607" s="74"/>
      <c r="D607" s="56">
        <f t="shared" ref="D607:D614" si="854">IF(C607&gt;0,K607/(I607/C607),0)</f>
        <v>0</v>
      </c>
      <c r="E607" s="56">
        <f t="shared" ref="E607:E614" si="855">IF(C607&gt;0,R607/(I607/C607),0)</f>
        <v>0</v>
      </c>
      <c r="F607" s="75">
        <f t="shared" ref="F607:F614" si="856">IF(U607&gt;0,FLOOR((P607+T607)/U607,0.1),0)</f>
        <v>0</v>
      </c>
      <c r="G607" s="76"/>
      <c r="H607" s="76"/>
      <c r="I607" s="77">
        <f t="shared" ref="I607:I614" si="857">K607+R607</f>
        <v>0</v>
      </c>
      <c r="J607" s="16">
        <f t="shared" ref="J607:J614" si="858">P607+T607</f>
        <v>0</v>
      </c>
      <c r="K607" s="77">
        <f t="shared" ref="K607:K614" si="859">L607+Q607</f>
        <v>0</v>
      </c>
      <c r="L607" s="77">
        <f t="shared" ref="L607:L614" si="860">M607+N607</f>
        <v>0</v>
      </c>
      <c r="M607" s="73"/>
      <c r="N607" s="78">
        <f t="shared" ref="N607:N614" si="861">O607+P607</f>
        <v>0</v>
      </c>
      <c r="O607" s="73"/>
      <c r="P607" s="73"/>
      <c r="Q607" s="73"/>
      <c r="R607" s="68">
        <f t="shared" ref="R607:R614" si="862">(C607*U607)-K607</f>
        <v>0</v>
      </c>
      <c r="S607" s="65"/>
      <c r="T607" s="69">
        <f t="shared" ref="T607:T614" si="863">R607-S607</f>
        <v>0</v>
      </c>
      <c r="U607" s="72"/>
      <c r="V607" s="72"/>
      <c r="W607" s="72"/>
      <c r="X607" s="72"/>
    </row>
    <row r="608" spans="1:24" x14ac:dyDescent="0.3">
      <c r="A608" s="72"/>
      <c r="B608" s="73">
        <v>6</v>
      </c>
      <c r="C608" s="74"/>
      <c r="D608" s="56">
        <f t="shared" si="854"/>
        <v>0</v>
      </c>
      <c r="E608" s="56">
        <f t="shared" si="855"/>
        <v>0</v>
      </c>
      <c r="F608" s="75">
        <f t="shared" si="856"/>
        <v>0</v>
      </c>
      <c r="G608" s="76"/>
      <c r="H608" s="76"/>
      <c r="I608" s="77">
        <f t="shared" si="857"/>
        <v>0</v>
      </c>
      <c r="J608" s="16">
        <f t="shared" si="858"/>
        <v>0</v>
      </c>
      <c r="K608" s="77">
        <f t="shared" si="859"/>
        <v>0</v>
      </c>
      <c r="L608" s="77">
        <f t="shared" si="860"/>
        <v>0</v>
      </c>
      <c r="M608" s="73"/>
      <c r="N608" s="78">
        <f t="shared" si="861"/>
        <v>0</v>
      </c>
      <c r="O608" s="73"/>
      <c r="P608" s="73"/>
      <c r="Q608" s="73"/>
      <c r="R608" s="68">
        <f t="shared" si="862"/>
        <v>0</v>
      </c>
      <c r="S608" s="65"/>
      <c r="T608" s="69">
        <f t="shared" si="863"/>
        <v>0</v>
      </c>
      <c r="U608" s="72"/>
      <c r="V608" s="72"/>
      <c r="W608" s="72"/>
      <c r="X608" s="72"/>
    </row>
    <row r="609" spans="1:28" x14ac:dyDescent="0.3">
      <c r="A609" s="72"/>
      <c r="B609" s="73">
        <v>6</v>
      </c>
      <c r="C609" s="74"/>
      <c r="D609" s="56">
        <f t="shared" si="854"/>
        <v>0</v>
      </c>
      <c r="E609" s="56">
        <f t="shared" si="855"/>
        <v>0</v>
      </c>
      <c r="F609" s="75">
        <f t="shared" si="856"/>
        <v>0</v>
      </c>
      <c r="G609" s="76"/>
      <c r="H609" s="76"/>
      <c r="I609" s="77">
        <f t="shared" si="857"/>
        <v>0</v>
      </c>
      <c r="J609" s="16">
        <f t="shared" si="858"/>
        <v>0</v>
      </c>
      <c r="K609" s="77">
        <f t="shared" si="859"/>
        <v>0</v>
      </c>
      <c r="L609" s="77">
        <f t="shared" si="860"/>
        <v>0</v>
      </c>
      <c r="M609" s="73"/>
      <c r="N609" s="78">
        <f t="shared" si="861"/>
        <v>0</v>
      </c>
      <c r="O609" s="73"/>
      <c r="P609" s="73"/>
      <c r="Q609" s="73"/>
      <c r="R609" s="68">
        <f t="shared" si="862"/>
        <v>0</v>
      </c>
      <c r="S609" s="65"/>
      <c r="T609" s="69">
        <f t="shared" si="863"/>
        <v>0</v>
      </c>
      <c r="U609" s="72"/>
      <c r="V609" s="72"/>
      <c r="W609" s="72"/>
      <c r="X609" s="72"/>
    </row>
    <row r="610" spans="1:28" x14ac:dyDescent="0.3">
      <c r="A610" s="72"/>
      <c r="B610" s="73">
        <v>6</v>
      </c>
      <c r="C610" s="74"/>
      <c r="D610" s="56">
        <f t="shared" si="854"/>
        <v>0</v>
      </c>
      <c r="E610" s="56">
        <f t="shared" si="855"/>
        <v>0</v>
      </c>
      <c r="F610" s="75">
        <f t="shared" si="856"/>
        <v>0</v>
      </c>
      <c r="G610" s="76"/>
      <c r="H610" s="76"/>
      <c r="I610" s="77">
        <f t="shared" si="857"/>
        <v>0</v>
      </c>
      <c r="J610" s="16">
        <f t="shared" si="858"/>
        <v>0</v>
      </c>
      <c r="K610" s="77">
        <f t="shared" si="859"/>
        <v>0</v>
      </c>
      <c r="L610" s="77">
        <f t="shared" si="860"/>
        <v>0</v>
      </c>
      <c r="M610" s="73"/>
      <c r="N610" s="78">
        <f t="shared" si="861"/>
        <v>0</v>
      </c>
      <c r="O610" s="73"/>
      <c r="P610" s="73"/>
      <c r="Q610" s="73"/>
      <c r="R610" s="68">
        <f t="shared" si="862"/>
        <v>0</v>
      </c>
      <c r="S610" s="65"/>
      <c r="T610" s="69">
        <f t="shared" si="863"/>
        <v>0</v>
      </c>
      <c r="U610" s="72"/>
      <c r="V610" s="72"/>
      <c r="W610" s="72"/>
      <c r="X610" s="72"/>
    </row>
    <row r="611" spans="1:28" x14ac:dyDescent="0.3">
      <c r="A611" s="72"/>
      <c r="B611" s="73">
        <v>6</v>
      </c>
      <c r="C611" s="74"/>
      <c r="D611" s="56">
        <f t="shared" si="854"/>
        <v>0</v>
      </c>
      <c r="E611" s="56">
        <f t="shared" si="855"/>
        <v>0</v>
      </c>
      <c r="F611" s="75">
        <f t="shared" si="856"/>
        <v>0</v>
      </c>
      <c r="G611" s="76"/>
      <c r="H611" s="76"/>
      <c r="I611" s="77">
        <f t="shared" si="857"/>
        <v>0</v>
      </c>
      <c r="J611" s="16">
        <f t="shared" si="858"/>
        <v>0</v>
      </c>
      <c r="K611" s="77">
        <f t="shared" si="859"/>
        <v>0</v>
      </c>
      <c r="L611" s="77">
        <f t="shared" si="860"/>
        <v>0</v>
      </c>
      <c r="M611" s="73"/>
      <c r="N611" s="78">
        <f t="shared" si="861"/>
        <v>0</v>
      </c>
      <c r="O611" s="73"/>
      <c r="P611" s="73"/>
      <c r="Q611" s="73"/>
      <c r="R611" s="68">
        <f t="shared" si="862"/>
        <v>0</v>
      </c>
      <c r="S611" s="65"/>
      <c r="T611" s="69">
        <f t="shared" si="863"/>
        <v>0</v>
      </c>
      <c r="U611" s="72"/>
      <c r="V611" s="72"/>
      <c r="W611" s="72"/>
      <c r="X611" s="72"/>
    </row>
    <row r="612" spans="1:28" x14ac:dyDescent="0.3">
      <c r="A612" s="72"/>
      <c r="B612" s="73">
        <v>6</v>
      </c>
      <c r="C612" s="74"/>
      <c r="D612" s="56">
        <f t="shared" si="854"/>
        <v>0</v>
      </c>
      <c r="E612" s="56">
        <f t="shared" si="855"/>
        <v>0</v>
      </c>
      <c r="F612" s="75">
        <f t="shared" si="856"/>
        <v>0</v>
      </c>
      <c r="G612" s="76"/>
      <c r="H612" s="76"/>
      <c r="I612" s="77">
        <f t="shared" si="857"/>
        <v>0</v>
      </c>
      <c r="J612" s="16">
        <f t="shared" si="858"/>
        <v>0</v>
      </c>
      <c r="K612" s="77">
        <f t="shared" si="859"/>
        <v>0</v>
      </c>
      <c r="L612" s="77">
        <f t="shared" si="860"/>
        <v>0</v>
      </c>
      <c r="M612" s="73"/>
      <c r="N612" s="78">
        <f t="shared" si="861"/>
        <v>0</v>
      </c>
      <c r="O612" s="73"/>
      <c r="P612" s="73"/>
      <c r="Q612" s="73"/>
      <c r="R612" s="68">
        <f t="shared" si="862"/>
        <v>0</v>
      </c>
      <c r="S612" s="65"/>
      <c r="T612" s="69">
        <f t="shared" si="863"/>
        <v>0</v>
      </c>
      <c r="U612" s="72"/>
      <c r="V612" s="72"/>
      <c r="W612" s="72"/>
      <c r="X612" s="72"/>
    </row>
    <row r="613" spans="1:28" x14ac:dyDescent="0.3">
      <c r="A613" s="72"/>
      <c r="B613" s="73">
        <v>6</v>
      </c>
      <c r="C613" s="74"/>
      <c r="D613" s="56">
        <f t="shared" si="854"/>
        <v>0</v>
      </c>
      <c r="E613" s="56">
        <f t="shared" si="855"/>
        <v>0</v>
      </c>
      <c r="F613" s="75">
        <f t="shared" si="856"/>
        <v>0</v>
      </c>
      <c r="G613" s="76"/>
      <c r="H613" s="76"/>
      <c r="I613" s="77">
        <f t="shared" si="857"/>
        <v>0</v>
      </c>
      <c r="J613" s="16">
        <f t="shared" si="858"/>
        <v>0</v>
      </c>
      <c r="K613" s="77">
        <f t="shared" si="859"/>
        <v>0</v>
      </c>
      <c r="L613" s="77">
        <f t="shared" si="860"/>
        <v>0</v>
      </c>
      <c r="M613" s="73"/>
      <c r="N613" s="78">
        <f t="shared" si="861"/>
        <v>0</v>
      </c>
      <c r="O613" s="73"/>
      <c r="P613" s="73"/>
      <c r="Q613" s="73"/>
      <c r="R613" s="68">
        <f t="shared" si="862"/>
        <v>0</v>
      </c>
      <c r="S613" s="65"/>
      <c r="T613" s="69">
        <f t="shared" si="863"/>
        <v>0</v>
      </c>
      <c r="U613" s="72"/>
      <c r="V613" s="72"/>
      <c r="W613" s="72"/>
      <c r="X613" s="72"/>
    </row>
    <row r="614" spans="1:28" x14ac:dyDescent="0.3">
      <c r="A614" s="72"/>
      <c r="B614" s="73">
        <v>6</v>
      </c>
      <c r="C614" s="74"/>
      <c r="D614" s="56">
        <f t="shared" si="854"/>
        <v>0</v>
      </c>
      <c r="E614" s="56">
        <f t="shared" si="855"/>
        <v>0</v>
      </c>
      <c r="F614" s="75">
        <f t="shared" si="856"/>
        <v>0</v>
      </c>
      <c r="G614" s="76"/>
      <c r="H614" s="76"/>
      <c r="I614" s="77">
        <f t="shared" si="857"/>
        <v>0</v>
      </c>
      <c r="J614" s="16">
        <f t="shared" si="858"/>
        <v>0</v>
      </c>
      <c r="K614" s="77">
        <f t="shared" si="859"/>
        <v>0</v>
      </c>
      <c r="L614" s="77">
        <f t="shared" si="860"/>
        <v>0</v>
      </c>
      <c r="M614" s="73"/>
      <c r="N614" s="78">
        <f t="shared" si="861"/>
        <v>0</v>
      </c>
      <c r="O614" s="73"/>
      <c r="P614" s="73"/>
      <c r="Q614" s="73"/>
      <c r="R614" s="68">
        <f t="shared" si="862"/>
        <v>0</v>
      </c>
      <c r="S614" s="65"/>
      <c r="T614" s="69">
        <f t="shared" si="863"/>
        <v>0</v>
      </c>
      <c r="U614" s="72"/>
      <c r="V614" s="72"/>
      <c r="W614" s="72"/>
      <c r="X614" s="72"/>
    </row>
    <row r="615" spans="1:28" x14ac:dyDescent="0.3">
      <c r="A615" s="72"/>
      <c r="B615" s="73">
        <v>6</v>
      </c>
      <c r="C615" s="74"/>
      <c r="D615" s="56">
        <f t="shared" si="849"/>
        <v>0</v>
      </c>
      <c r="E615" s="56">
        <f t="shared" si="850"/>
        <v>0</v>
      </c>
      <c r="F615" s="75">
        <f t="shared" si="851"/>
        <v>0</v>
      </c>
      <c r="G615" s="76"/>
      <c r="H615" s="76"/>
      <c r="I615" s="77">
        <f t="shared" ref="I615" si="864">K615+R615</f>
        <v>0</v>
      </c>
      <c r="J615" s="16">
        <f t="shared" ref="J615" si="865">P615+T615</f>
        <v>0</v>
      </c>
      <c r="K615" s="77">
        <f t="shared" ref="K615" si="866">L615+Q615</f>
        <v>0</v>
      </c>
      <c r="L615" s="77">
        <f t="shared" ref="L615" si="867">M615+N615</f>
        <v>0</v>
      </c>
      <c r="M615" s="73"/>
      <c r="N615" s="78">
        <f t="shared" si="852"/>
        <v>0</v>
      </c>
      <c r="O615" s="73"/>
      <c r="P615" s="73"/>
      <c r="Q615" s="73"/>
      <c r="R615" s="68">
        <f t="shared" ref="R615" si="868">(C615*U615)-K615</f>
        <v>0</v>
      </c>
      <c r="S615" s="65"/>
      <c r="T615" s="69">
        <f t="shared" si="853"/>
        <v>0</v>
      </c>
      <c r="U615" s="72"/>
      <c r="V615" s="72"/>
      <c r="W615" s="72"/>
      <c r="X615" s="72"/>
    </row>
    <row r="616" spans="1:28" x14ac:dyDescent="0.3">
      <c r="A616" s="79" t="s">
        <v>149</v>
      </c>
      <c r="B616" s="57">
        <v>6</v>
      </c>
      <c r="C616" s="12">
        <f>SUM(C606:C615)</f>
        <v>18</v>
      </c>
      <c r="D616" s="12">
        <f>SUM(D606:D615)</f>
        <v>3.75</v>
      </c>
      <c r="E616" s="12">
        <f>SUM(E606:E615)</f>
        <v>14.25</v>
      </c>
      <c r="F616" s="56" t="s">
        <v>14</v>
      </c>
      <c r="G616" s="57" t="s">
        <v>14</v>
      </c>
      <c r="H616" s="57" t="s">
        <v>14</v>
      </c>
      <c r="I616" s="12">
        <f>SUM(I606:I615)</f>
        <v>480</v>
      </c>
      <c r="J616" s="56" t="s">
        <v>14</v>
      </c>
      <c r="K616" s="12">
        <f>SUM(K606:K615)</f>
        <v>100</v>
      </c>
      <c r="L616" s="12">
        <f>SUM(L606:L615)</f>
        <v>0</v>
      </c>
      <c r="M616" s="12">
        <f>SUM(M606:M615)</f>
        <v>0</v>
      </c>
      <c r="N616" s="12">
        <f>SUM(N606:N615)</f>
        <v>0</v>
      </c>
      <c r="O616" s="12">
        <f>SUM(O606:O615)</f>
        <v>0</v>
      </c>
      <c r="P616" s="56" t="s">
        <v>14</v>
      </c>
      <c r="Q616" s="12">
        <f>SUM(Q606:Q615)</f>
        <v>100</v>
      </c>
      <c r="R616" s="12">
        <f>SUM(R606:R615)</f>
        <v>380</v>
      </c>
      <c r="S616" s="12">
        <f>SUM(S606:S615)</f>
        <v>0</v>
      </c>
      <c r="T616" s="56" t="s">
        <v>14</v>
      </c>
      <c r="U616" s="57" t="s">
        <v>14</v>
      </c>
      <c r="V616" s="57" t="s">
        <v>14</v>
      </c>
      <c r="W616" s="57" t="s">
        <v>14</v>
      </c>
      <c r="X616" s="57" t="s">
        <v>14</v>
      </c>
    </row>
    <row r="617" spans="1:28" x14ac:dyDescent="0.3">
      <c r="A617" s="79" t="s">
        <v>150</v>
      </c>
      <c r="B617" s="57">
        <v>6</v>
      </c>
      <c r="C617" s="56" t="s">
        <v>14</v>
      </c>
      <c r="D617" s="56" t="s">
        <v>14</v>
      </c>
      <c r="E617" s="56" t="s">
        <v>14</v>
      </c>
      <c r="F617" s="12">
        <f>SUM(F606:F615)</f>
        <v>14</v>
      </c>
      <c r="G617" s="57" t="s">
        <v>14</v>
      </c>
      <c r="H617" s="57" t="s">
        <v>14</v>
      </c>
      <c r="I617" s="57" t="s">
        <v>14</v>
      </c>
      <c r="J617" s="12">
        <f>SUM(J606:J615)</f>
        <v>380</v>
      </c>
      <c r="K617" s="57" t="s">
        <v>14</v>
      </c>
      <c r="L617" s="57" t="s">
        <v>14</v>
      </c>
      <c r="M617" s="57" t="s">
        <v>14</v>
      </c>
      <c r="N617" s="57" t="s">
        <v>14</v>
      </c>
      <c r="O617" s="57" t="s">
        <v>14</v>
      </c>
      <c r="P617" s="12">
        <f>SUM(P606:P615)</f>
        <v>0</v>
      </c>
      <c r="Q617" s="57" t="s">
        <v>14</v>
      </c>
      <c r="R617" s="57" t="s">
        <v>14</v>
      </c>
      <c r="S617" s="57" t="s">
        <v>14</v>
      </c>
      <c r="T617" s="12">
        <f>SUM(T606:T615)</f>
        <v>380</v>
      </c>
      <c r="U617" s="16" t="s">
        <v>14</v>
      </c>
      <c r="V617" s="57" t="s">
        <v>14</v>
      </c>
      <c r="W617" s="57" t="s">
        <v>14</v>
      </c>
      <c r="X617" s="57" t="s">
        <v>14</v>
      </c>
    </row>
    <row r="618" spans="1:28" x14ac:dyDescent="0.3">
      <c r="A618" s="79" t="s">
        <v>151</v>
      </c>
      <c r="B618" s="57">
        <v>6</v>
      </c>
      <c r="C618" s="12">
        <f>SUMIF(H606:H615,"f",C606:C615)</f>
        <v>18</v>
      </c>
      <c r="D618" s="12">
        <f>SUMIF(H606:H615,"f",D606:D615)</f>
        <v>3.75</v>
      </c>
      <c r="E618" s="12">
        <f>SUMIF(H606:H615,"f",E606:E615)</f>
        <v>14.25</v>
      </c>
      <c r="F618" s="56" t="s">
        <v>14</v>
      </c>
      <c r="G618" s="57" t="s">
        <v>14</v>
      </c>
      <c r="H618" s="57" t="s">
        <v>14</v>
      </c>
      <c r="I618" s="12">
        <f>SUMIF(H606:H615,"f",I606:I615)</f>
        <v>480</v>
      </c>
      <c r="J618" s="57" t="s">
        <v>14</v>
      </c>
      <c r="K618" s="12">
        <f>SUMIF(H606:H615,"f",K606:K615)</f>
        <v>100</v>
      </c>
      <c r="L618" s="12">
        <f>SUMIF(H606:H615,"f",L606:L615)</f>
        <v>0</v>
      </c>
      <c r="M618" s="12">
        <f>SUMIF(H606:H615,"f",M606:M615)</f>
        <v>0</v>
      </c>
      <c r="N618" s="12">
        <f>SUMIF(H606:H615,"f",N606:N615)</f>
        <v>0</v>
      </c>
      <c r="O618" s="12">
        <f>SUMIF(H606:H615,"f",O606:O615)</f>
        <v>0</v>
      </c>
      <c r="P618" s="57" t="s">
        <v>14</v>
      </c>
      <c r="Q618" s="12">
        <f>SUMIF(H606:H615,"f",Q606:Q615)</f>
        <v>100</v>
      </c>
      <c r="R618" s="12">
        <f>SUMIF(H606:H615,"f",R606:R615)</f>
        <v>380</v>
      </c>
      <c r="S618" s="12">
        <f>SUMIF(H606:H615,"f",S606:S615)</f>
        <v>0</v>
      </c>
      <c r="T618" s="57" t="s">
        <v>14</v>
      </c>
      <c r="U618" s="57" t="s">
        <v>14</v>
      </c>
      <c r="V618" s="57" t="s">
        <v>14</v>
      </c>
      <c r="W618" s="57" t="s">
        <v>14</v>
      </c>
      <c r="X618" s="57" t="s">
        <v>14</v>
      </c>
    </row>
    <row r="619" spans="1:28" s="17" customFormat="1" ht="17.399999999999999" x14ac:dyDescent="0.35">
      <c r="A619" s="80" t="s">
        <v>85</v>
      </c>
      <c r="B619" s="81">
        <v>6</v>
      </c>
      <c r="C619" s="82">
        <f>SUM(C532,C546,C560,C574,C588,C602,C616)</f>
        <v>30</v>
      </c>
      <c r="D619" s="82">
        <f>SUM(D532,D546,D560,D574,D588,D602,D616)</f>
        <v>10.07</v>
      </c>
      <c r="E619" s="82">
        <f>SUM(E532,E546,E560,E574,E588,E602,E616)</f>
        <v>19.93</v>
      </c>
      <c r="F619" s="82">
        <f>SUM(F533,F547,F561,F575,F589,F603,F617)</f>
        <v>20.3</v>
      </c>
      <c r="G619" s="83" t="s">
        <v>14</v>
      </c>
      <c r="H619" s="83" t="s">
        <v>14</v>
      </c>
      <c r="I619" s="82">
        <f>SUM(I532,I546,I560,I574,I588,I602,I616)</f>
        <v>780</v>
      </c>
      <c r="J619" s="82">
        <f>SUM(J533,J547,J561,J575,J589,J603,J617)</f>
        <v>539</v>
      </c>
      <c r="K619" s="82">
        <f>SUM(K532,K546,K560,K574,K588,K602,K616)</f>
        <v>258</v>
      </c>
      <c r="L619" s="82">
        <f>SUM(L532,L546,L560,L574,L588,L602,L616)</f>
        <v>135</v>
      </c>
      <c r="M619" s="82">
        <f>SUM(M532,M546,M560,M574,M588,M602,M616)</f>
        <v>45</v>
      </c>
      <c r="N619" s="82">
        <f>SUM(N532,N546,N560,N574,N588,N602,N616)</f>
        <v>90</v>
      </c>
      <c r="O619" s="82">
        <f>SUM(O532,O546,O560,O574,O588,O602,O616)</f>
        <v>45</v>
      </c>
      <c r="P619" s="82">
        <f>SUM(P533,P547,P561,P575,P589,P603,P617)</f>
        <v>45</v>
      </c>
      <c r="Q619" s="82">
        <f>SUM(Q532,Q546,Q560,Q574,Q588,Q602,Q616)</f>
        <v>123</v>
      </c>
      <c r="R619" s="82">
        <f>SUM(R532,R546,R560,R574,R588,R602,R616)</f>
        <v>522</v>
      </c>
      <c r="S619" s="82">
        <f>SUM(S532,S546,S560,S574,S588,S602,S616)</f>
        <v>28</v>
      </c>
      <c r="T619" s="82">
        <f>SUM(T533,T547,T561,T575,T589,T603,T617)</f>
        <v>494</v>
      </c>
      <c r="U619" s="83" t="s">
        <v>14</v>
      </c>
      <c r="V619" s="83" t="s">
        <v>14</v>
      </c>
      <c r="W619" s="83" t="s">
        <v>14</v>
      </c>
      <c r="X619" s="83" t="s">
        <v>14</v>
      </c>
      <c r="Z619" s="2"/>
      <c r="AA619" s="2"/>
      <c r="AB619" s="2"/>
    </row>
    <row r="620" spans="1:28" s="17" customFormat="1" ht="17.399999999999999" x14ac:dyDescent="0.35">
      <c r="A620" s="86" t="s">
        <v>96</v>
      </c>
      <c r="B620" s="87" t="s">
        <v>14</v>
      </c>
      <c r="C620" s="88">
        <f>C619+C519</f>
        <v>60</v>
      </c>
      <c r="D620" s="88">
        <f>D619+D519</f>
        <v>26.703333333333333</v>
      </c>
      <c r="E620" s="88">
        <f>E619+E519</f>
        <v>33.296666666666667</v>
      </c>
      <c r="F620" s="88">
        <f>F619+F519</f>
        <v>40.200000000000003</v>
      </c>
      <c r="G620" s="89" t="s">
        <v>14</v>
      </c>
      <c r="H620" s="89" t="s">
        <v>14</v>
      </c>
      <c r="I620" s="88">
        <f t="shared" ref="I620:T620" si="869">I619+I519</f>
        <v>1540</v>
      </c>
      <c r="J620" s="88">
        <f t="shared" si="869"/>
        <v>1049.5</v>
      </c>
      <c r="K620" s="88">
        <f t="shared" si="869"/>
        <v>679</v>
      </c>
      <c r="L620" s="88">
        <f t="shared" si="869"/>
        <v>529</v>
      </c>
      <c r="M620" s="88">
        <f t="shared" si="869"/>
        <v>194</v>
      </c>
      <c r="N620" s="88">
        <f t="shared" si="869"/>
        <v>335</v>
      </c>
      <c r="O620" s="88">
        <f t="shared" si="869"/>
        <v>60</v>
      </c>
      <c r="P620" s="88">
        <f t="shared" si="869"/>
        <v>275</v>
      </c>
      <c r="Q620" s="88">
        <f t="shared" si="869"/>
        <v>150</v>
      </c>
      <c r="R620" s="88">
        <f t="shared" si="869"/>
        <v>861</v>
      </c>
      <c r="S620" s="88">
        <f t="shared" si="869"/>
        <v>86.5</v>
      </c>
      <c r="T620" s="88">
        <f t="shared" si="869"/>
        <v>774.5</v>
      </c>
      <c r="U620" s="89" t="s">
        <v>14</v>
      </c>
      <c r="V620" s="89" t="s">
        <v>14</v>
      </c>
      <c r="W620" s="89" t="s">
        <v>14</v>
      </c>
      <c r="X620" s="89" t="s">
        <v>14</v>
      </c>
      <c r="Z620" s="2"/>
      <c r="AA620" s="2"/>
      <c r="AB620" s="2"/>
    </row>
    <row r="621" spans="1:28" ht="24.9" customHeight="1" x14ac:dyDescent="0.3">
      <c r="A621" s="190" t="s">
        <v>97</v>
      </c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</row>
    <row r="622" spans="1:28" ht="24.9" customHeight="1" x14ac:dyDescent="0.3">
      <c r="A622" s="182" t="s">
        <v>98</v>
      </c>
      <c r="B622" s="182"/>
      <c r="C622" s="182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</row>
    <row r="623" spans="1:28" x14ac:dyDescent="0.3">
      <c r="A623" s="183" t="s">
        <v>27</v>
      </c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</row>
    <row r="624" spans="1:28" x14ac:dyDescent="0.3">
      <c r="A624" s="72"/>
      <c r="B624" s="73">
        <v>7</v>
      </c>
      <c r="C624" s="74"/>
      <c r="D624" s="56">
        <f t="shared" ref="D624:D633" si="870">IF(C624&gt;0,K624/(I624/C624),0)</f>
        <v>0</v>
      </c>
      <c r="E624" s="56">
        <f t="shared" ref="E624:E633" si="871">IF(C624&gt;0,R624/(I624/C624),0)</f>
        <v>0</v>
      </c>
      <c r="F624" s="75">
        <f t="shared" ref="F624:F633" si="872">IF(U624&gt;0,FLOOR((P624+T624)/U624,0.1),0)</f>
        <v>0</v>
      </c>
      <c r="G624" s="76"/>
      <c r="H624" s="76"/>
      <c r="I624" s="77">
        <f>K624+R624</f>
        <v>0</v>
      </c>
      <c r="J624" s="16">
        <f>P624+T624</f>
        <v>0</v>
      </c>
      <c r="K624" s="77">
        <f>L624+Q624</f>
        <v>0</v>
      </c>
      <c r="L624" s="77">
        <f>M624+N624</f>
        <v>0</v>
      </c>
      <c r="M624" s="73"/>
      <c r="N624" s="78">
        <f t="shared" ref="N624:N633" si="873">O624+P624</f>
        <v>0</v>
      </c>
      <c r="O624" s="73"/>
      <c r="P624" s="73"/>
      <c r="Q624" s="73"/>
      <c r="R624" s="68">
        <f t="shared" ref="R624:R633" si="874">(C624*U624)-K624</f>
        <v>0</v>
      </c>
      <c r="S624" s="65"/>
      <c r="T624" s="69">
        <f t="shared" ref="T624:T633" si="875">R624-S624</f>
        <v>0</v>
      </c>
      <c r="U624" s="70"/>
      <c r="V624" s="72"/>
      <c r="W624" s="72"/>
      <c r="X624" s="72"/>
    </row>
    <row r="625" spans="1:24" x14ac:dyDescent="0.3">
      <c r="A625" s="72"/>
      <c r="B625" s="73">
        <v>7</v>
      </c>
      <c r="C625" s="74"/>
      <c r="D625" s="56">
        <f t="shared" ref="D625:D632" si="876">IF(C625&gt;0,K625/(I625/C625),0)</f>
        <v>0</v>
      </c>
      <c r="E625" s="56">
        <f t="shared" ref="E625:E632" si="877">IF(C625&gt;0,R625/(I625/C625),0)</f>
        <v>0</v>
      </c>
      <c r="F625" s="75">
        <f t="shared" ref="F625:F632" si="878">IF(U625&gt;0,FLOOR((P625+T625)/U625,0.1),0)</f>
        <v>0</v>
      </c>
      <c r="G625" s="76"/>
      <c r="H625" s="76"/>
      <c r="I625" s="77">
        <f t="shared" ref="I625:I632" si="879">K625+R625</f>
        <v>0</v>
      </c>
      <c r="J625" s="16">
        <f t="shared" ref="J625:J632" si="880">P625+T625</f>
        <v>0</v>
      </c>
      <c r="K625" s="77">
        <f t="shared" ref="K625:K632" si="881">L625+Q625</f>
        <v>0</v>
      </c>
      <c r="L625" s="77">
        <f t="shared" ref="L625:L632" si="882">M625+N625</f>
        <v>0</v>
      </c>
      <c r="M625" s="73"/>
      <c r="N625" s="78">
        <f t="shared" ref="N625:N632" si="883">O625+P625</f>
        <v>0</v>
      </c>
      <c r="O625" s="73"/>
      <c r="P625" s="73"/>
      <c r="Q625" s="73"/>
      <c r="R625" s="68">
        <f t="shared" ref="R625:R632" si="884">(C625*U625)-K625</f>
        <v>0</v>
      </c>
      <c r="S625" s="65"/>
      <c r="T625" s="69">
        <f t="shared" ref="T625:T632" si="885">R625-S625</f>
        <v>0</v>
      </c>
      <c r="U625" s="70"/>
      <c r="V625" s="72"/>
      <c r="W625" s="72"/>
      <c r="X625" s="72"/>
    </row>
    <row r="626" spans="1:24" x14ac:dyDescent="0.3">
      <c r="A626" s="72"/>
      <c r="B626" s="73">
        <v>7</v>
      </c>
      <c r="C626" s="74"/>
      <c r="D626" s="56">
        <f t="shared" si="876"/>
        <v>0</v>
      </c>
      <c r="E626" s="56">
        <f t="shared" si="877"/>
        <v>0</v>
      </c>
      <c r="F626" s="75">
        <f t="shared" si="878"/>
        <v>0</v>
      </c>
      <c r="G626" s="76"/>
      <c r="H626" s="76"/>
      <c r="I626" s="77">
        <f t="shared" si="879"/>
        <v>0</v>
      </c>
      <c r="J626" s="16">
        <f t="shared" si="880"/>
        <v>0</v>
      </c>
      <c r="K626" s="77">
        <f t="shared" si="881"/>
        <v>0</v>
      </c>
      <c r="L626" s="77">
        <f t="shared" si="882"/>
        <v>0</v>
      </c>
      <c r="M626" s="73"/>
      <c r="N626" s="78">
        <f t="shared" si="883"/>
        <v>0</v>
      </c>
      <c r="O626" s="73"/>
      <c r="P626" s="73"/>
      <c r="Q626" s="73"/>
      <c r="R626" s="68">
        <f t="shared" si="884"/>
        <v>0</v>
      </c>
      <c r="S626" s="65"/>
      <c r="T626" s="69">
        <f t="shared" si="885"/>
        <v>0</v>
      </c>
      <c r="U626" s="70"/>
      <c r="V626" s="72"/>
      <c r="W626" s="72"/>
      <c r="X626" s="72"/>
    </row>
    <row r="627" spans="1:24" x14ac:dyDescent="0.3">
      <c r="A627" s="72"/>
      <c r="B627" s="73">
        <v>7</v>
      </c>
      <c r="C627" s="74"/>
      <c r="D627" s="56">
        <f t="shared" si="876"/>
        <v>0</v>
      </c>
      <c r="E627" s="56">
        <f t="shared" si="877"/>
        <v>0</v>
      </c>
      <c r="F627" s="75">
        <f t="shared" si="878"/>
        <v>0</v>
      </c>
      <c r="G627" s="76"/>
      <c r="H627" s="76"/>
      <c r="I627" s="77">
        <f t="shared" si="879"/>
        <v>0</v>
      </c>
      <c r="J627" s="16">
        <f t="shared" si="880"/>
        <v>0</v>
      </c>
      <c r="K627" s="77">
        <f t="shared" si="881"/>
        <v>0</v>
      </c>
      <c r="L627" s="77">
        <f t="shared" si="882"/>
        <v>0</v>
      </c>
      <c r="M627" s="73"/>
      <c r="N627" s="78">
        <f t="shared" si="883"/>
        <v>0</v>
      </c>
      <c r="O627" s="73"/>
      <c r="P627" s="73"/>
      <c r="Q627" s="73"/>
      <c r="R627" s="68">
        <f t="shared" si="884"/>
        <v>0</v>
      </c>
      <c r="S627" s="65"/>
      <c r="T627" s="69">
        <f t="shared" si="885"/>
        <v>0</v>
      </c>
      <c r="U627" s="70"/>
      <c r="V627" s="72"/>
      <c r="W627" s="72"/>
      <c r="X627" s="72"/>
    </row>
    <row r="628" spans="1:24" x14ac:dyDescent="0.3">
      <c r="A628" s="72"/>
      <c r="B628" s="73">
        <v>7</v>
      </c>
      <c r="C628" s="74"/>
      <c r="D628" s="56">
        <f t="shared" si="876"/>
        <v>0</v>
      </c>
      <c r="E628" s="56">
        <f t="shared" si="877"/>
        <v>0</v>
      </c>
      <c r="F628" s="75">
        <f t="shared" si="878"/>
        <v>0</v>
      </c>
      <c r="G628" s="76"/>
      <c r="H628" s="76"/>
      <c r="I628" s="77">
        <f t="shared" si="879"/>
        <v>0</v>
      </c>
      <c r="J628" s="16">
        <f t="shared" si="880"/>
        <v>0</v>
      </c>
      <c r="K628" s="77">
        <f t="shared" si="881"/>
        <v>0</v>
      </c>
      <c r="L628" s="77">
        <f t="shared" si="882"/>
        <v>0</v>
      </c>
      <c r="M628" s="73"/>
      <c r="N628" s="78">
        <f t="shared" si="883"/>
        <v>0</v>
      </c>
      <c r="O628" s="73"/>
      <c r="P628" s="73"/>
      <c r="Q628" s="73"/>
      <c r="R628" s="68">
        <f t="shared" si="884"/>
        <v>0</v>
      </c>
      <c r="S628" s="65"/>
      <c r="T628" s="69">
        <f t="shared" si="885"/>
        <v>0</v>
      </c>
      <c r="U628" s="70"/>
      <c r="V628" s="72"/>
      <c r="W628" s="72"/>
      <c r="X628" s="72"/>
    </row>
    <row r="629" spans="1:24" x14ac:dyDescent="0.3">
      <c r="A629" s="72"/>
      <c r="B629" s="73">
        <v>7</v>
      </c>
      <c r="C629" s="74"/>
      <c r="D629" s="56">
        <f t="shared" si="876"/>
        <v>0</v>
      </c>
      <c r="E629" s="56">
        <f t="shared" si="877"/>
        <v>0</v>
      </c>
      <c r="F629" s="75">
        <f t="shared" si="878"/>
        <v>0</v>
      </c>
      <c r="G629" s="76"/>
      <c r="H629" s="76"/>
      <c r="I629" s="77">
        <f t="shared" si="879"/>
        <v>0</v>
      </c>
      <c r="J629" s="16">
        <f t="shared" si="880"/>
        <v>0</v>
      </c>
      <c r="K629" s="77">
        <f t="shared" si="881"/>
        <v>0</v>
      </c>
      <c r="L629" s="77">
        <f t="shared" si="882"/>
        <v>0</v>
      </c>
      <c r="M629" s="73"/>
      <c r="N629" s="78">
        <f t="shared" si="883"/>
        <v>0</v>
      </c>
      <c r="O629" s="73"/>
      <c r="P629" s="73"/>
      <c r="Q629" s="73"/>
      <c r="R629" s="68">
        <f t="shared" si="884"/>
        <v>0</v>
      </c>
      <c r="S629" s="65"/>
      <c r="T629" s="69">
        <f t="shared" si="885"/>
        <v>0</v>
      </c>
      <c r="U629" s="70"/>
      <c r="V629" s="72"/>
      <c r="W629" s="72"/>
      <c r="X629" s="72"/>
    </row>
    <row r="630" spans="1:24" x14ac:dyDescent="0.3">
      <c r="A630" s="72"/>
      <c r="B630" s="73">
        <v>7</v>
      </c>
      <c r="C630" s="74"/>
      <c r="D630" s="56">
        <f t="shared" si="876"/>
        <v>0</v>
      </c>
      <c r="E630" s="56">
        <f t="shared" si="877"/>
        <v>0</v>
      </c>
      <c r="F630" s="75">
        <f t="shared" si="878"/>
        <v>0</v>
      </c>
      <c r="G630" s="76"/>
      <c r="H630" s="76"/>
      <c r="I630" s="77">
        <f t="shared" si="879"/>
        <v>0</v>
      </c>
      <c r="J630" s="16">
        <f t="shared" si="880"/>
        <v>0</v>
      </c>
      <c r="K630" s="77">
        <f t="shared" si="881"/>
        <v>0</v>
      </c>
      <c r="L630" s="77">
        <f t="shared" si="882"/>
        <v>0</v>
      </c>
      <c r="M630" s="73"/>
      <c r="N630" s="78">
        <f t="shared" si="883"/>
        <v>0</v>
      </c>
      <c r="O630" s="73"/>
      <c r="P630" s="73"/>
      <c r="Q630" s="73"/>
      <c r="R630" s="68">
        <f t="shared" si="884"/>
        <v>0</v>
      </c>
      <c r="S630" s="65"/>
      <c r="T630" s="69">
        <f t="shared" si="885"/>
        <v>0</v>
      </c>
      <c r="U630" s="70"/>
      <c r="V630" s="72"/>
      <c r="W630" s="72"/>
      <c r="X630" s="72"/>
    </row>
    <row r="631" spans="1:24" x14ac:dyDescent="0.3">
      <c r="A631" s="72"/>
      <c r="B631" s="73">
        <v>7</v>
      </c>
      <c r="C631" s="74"/>
      <c r="D631" s="56">
        <f t="shared" si="876"/>
        <v>0</v>
      </c>
      <c r="E631" s="56">
        <f t="shared" si="877"/>
        <v>0</v>
      </c>
      <c r="F631" s="75">
        <f t="shared" si="878"/>
        <v>0</v>
      </c>
      <c r="G631" s="76"/>
      <c r="H631" s="76"/>
      <c r="I631" s="77">
        <f t="shared" si="879"/>
        <v>0</v>
      </c>
      <c r="J631" s="16">
        <f t="shared" si="880"/>
        <v>0</v>
      </c>
      <c r="K631" s="77">
        <f t="shared" si="881"/>
        <v>0</v>
      </c>
      <c r="L631" s="77">
        <f t="shared" si="882"/>
        <v>0</v>
      </c>
      <c r="M631" s="73"/>
      <c r="N631" s="78">
        <f t="shared" si="883"/>
        <v>0</v>
      </c>
      <c r="O631" s="73"/>
      <c r="P631" s="73"/>
      <c r="Q631" s="73"/>
      <c r="R631" s="68">
        <f t="shared" si="884"/>
        <v>0</v>
      </c>
      <c r="S631" s="65"/>
      <c r="T631" s="69">
        <f t="shared" si="885"/>
        <v>0</v>
      </c>
      <c r="U631" s="70"/>
      <c r="V631" s="72"/>
      <c r="W631" s="72"/>
      <c r="X631" s="72"/>
    </row>
    <row r="632" spans="1:24" x14ac:dyDescent="0.3">
      <c r="A632" s="72"/>
      <c r="B632" s="73">
        <v>7</v>
      </c>
      <c r="C632" s="74"/>
      <c r="D632" s="56">
        <f t="shared" si="876"/>
        <v>0</v>
      </c>
      <c r="E632" s="56">
        <f t="shared" si="877"/>
        <v>0</v>
      </c>
      <c r="F632" s="75">
        <f t="shared" si="878"/>
        <v>0</v>
      </c>
      <c r="G632" s="76"/>
      <c r="H632" s="76"/>
      <c r="I632" s="77">
        <f t="shared" si="879"/>
        <v>0</v>
      </c>
      <c r="J632" s="16">
        <f t="shared" si="880"/>
        <v>0</v>
      </c>
      <c r="K632" s="77">
        <f t="shared" si="881"/>
        <v>0</v>
      </c>
      <c r="L632" s="77">
        <f t="shared" si="882"/>
        <v>0</v>
      </c>
      <c r="M632" s="73"/>
      <c r="N632" s="78">
        <f t="shared" si="883"/>
        <v>0</v>
      </c>
      <c r="O632" s="73"/>
      <c r="P632" s="73"/>
      <c r="Q632" s="73"/>
      <c r="R632" s="68">
        <f t="shared" si="884"/>
        <v>0</v>
      </c>
      <c r="S632" s="65"/>
      <c r="T632" s="69">
        <f t="shared" si="885"/>
        <v>0</v>
      </c>
      <c r="U632" s="70"/>
      <c r="V632" s="72"/>
      <c r="W632" s="72"/>
      <c r="X632" s="72"/>
    </row>
    <row r="633" spans="1:24" x14ac:dyDescent="0.3">
      <c r="A633" s="72"/>
      <c r="B633" s="73">
        <v>7</v>
      </c>
      <c r="C633" s="74"/>
      <c r="D633" s="56">
        <f t="shared" si="870"/>
        <v>0</v>
      </c>
      <c r="E633" s="56">
        <f t="shared" si="871"/>
        <v>0</v>
      </c>
      <c r="F633" s="75">
        <f t="shared" si="872"/>
        <v>0</v>
      </c>
      <c r="G633" s="76"/>
      <c r="H633" s="76"/>
      <c r="I633" s="77">
        <f t="shared" ref="I633" si="886">K633+R633</f>
        <v>0</v>
      </c>
      <c r="J633" s="16">
        <f t="shared" ref="J633" si="887">P633+T633</f>
        <v>0</v>
      </c>
      <c r="K633" s="77">
        <f t="shared" ref="K633" si="888">L633+Q633</f>
        <v>0</v>
      </c>
      <c r="L633" s="77">
        <f t="shared" ref="L633" si="889">M633+N633</f>
        <v>0</v>
      </c>
      <c r="M633" s="73"/>
      <c r="N633" s="78">
        <f t="shared" si="873"/>
        <v>0</v>
      </c>
      <c r="O633" s="73"/>
      <c r="P633" s="73"/>
      <c r="Q633" s="73"/>
      <c r="R633" s="68">
        <f t="shared" si="874"/>
        <v>0</v>
      </c>
      <c r="S633" s="65"/>
      <c r="T633" s="69">
        <f t="shared" si="875"/>
        <v>0</v>
      </c>
      <c r="U633" s="70"/>
      <c r="V633" s="72"/>
      <c r="W633" s="72"/>
      <c r="X633" s="72"/>
    </row>
    <row r="634" spans="1:24" x14ac:dyDescent="0.3">
      <c r="A634" s="79" t="s">
        <v>149</v>
      </c>
      <c r="B634" s="57">
        <v>7</v>
      </c>
      <c r="C634" s="12">
        <f>SUM(C624:C633)</f>
        <v>0</v>
      </c>
      <c r="D634" s="12">
        <f>SUM(D624:D633)</f>
        <v>0</v>
      </c>
      <c r="E634" s="12">
        <f>SUM(E624:E633)</f>
        <v>0</v>
      </c>
      <c r="F634" s="56" t="s">
        <v>14</v>
      </c>
      <c r="G634" s="57" t="s">
        <v>14</v>
      </c>
      <c r="H634" s="57" t="s">
        <v>14</v>
      </c>
      <c r="I634" s="12">
        <f>SUM(I624:I633)</f>
        <v>0</v>
      </c>
      <c r="J634" s="56" t="s">
        <v>14</v>
      </c>
      <c r="K634" s="12">
        <f>SUM(K624:K633)</f>
        <v>0</v>
      </c>
      <c r="L634" s="12">
        <f>SUM(L624:L633)</f>
        <v>0</v>
      </c>
      <c r="M634" s="12">
        <f>SUM(M624:M633)</f>
        <v>0</v>
      </c>
      <c r="N634" s="12">
        <f>SUM(N624:N633)</f>
        <v>0</v>
      </c>
      <c r="O634" s="12">
        <f>SUM(O624:O633)</f>
        <v>0</v>
      </c>
      <c r="P634" s="56" t="s">
        <v>14</v>
      </c>
      <c r="Q634" s="12">
        <f>SUM(Q624:Q633)</f>
        <v>0</v>
      </c>
      <c r="R634" s="12">
        <f>SUM(R624:R633)</f>
        <v>0</v>
      </c>
      <c r="S634" s="12">
        <f>SUM(S624:S633)</f>
        <v>0</v>
      </c>
      <c r="T634" s="56" t="s">
        <v>14</v>
      </c>
      <c r="U634" s="57" t="s">
        <v>14</v>
      </c>
      <c r="V634" s="57" t="s">
        <v>14</v>
      </c>
      <c r="W634" s="57" t="s">
        <v>14</v>
      </c>
      <c r="X634" s="57" t="s">
        <v>14</v>
      </c>
    </row>
    <row r="635" spans="1:24" x14ac:dyDescent="0.3">
      <c r="A635" s="79" t="s">
        <v>150</v>
      </c>
      <c r="B635" s="57">
        <v>7</v>
      </c>
      <c r="C635" s="56" t="s">
        <v>14</v>
      </c>
      <c r="D635" s="56" t="s">
        <v>14</v>
      </c>
      <c r="E635" s="56" t="s">
        <v>14</v>
      </c>
      <c r="F635" s="12">
        <f>SUM(F624:F633)</f>
        <v>0</v>
      </c>
      <c r="G635" s="57" t="s">
        <v>14</v>
      </c>
      <c r="H635" s="57" t="s">
        <v>14</v>
      </c>
      <c r="I635" s="57" t="s">
        <v>14</v>
      </c>
      <c r="J635" s="12">
        <f>SUM(J624:J633)</f>
        <v>0</v>
      </c>
      <c r="K635" s="57" t="s">
        <v>14</v>
      </c>
      <c r="L635" s="57" t="s">
        <v>14</v>
      </c>
      <c r="M635" s="57" t="s">
        <v>14</v>
      </c>
      <c r="N635" s="57" t="s">
        <v>14</v>
      </c>
      <c r="O635" s="57" t="s">
        <v>14</v>
      </c>
      <c r="P635" s="12">
        <f>SUM(P624:P633)</f>
        <v>0</v>
      </c>
      <c r="Q635" s="57" t="s">
        <v>14</v>
      </c>
      <c r="R635" s="57" t="s">
        <v>14</v>
      </c>
      <c r="S635" s="57" t="s">
        <v>14</v>
      </c>
      <c r="T635" s="12">
        <f>SUM(T624:T633)</f>
        <v>0</v>
      </c>
      <c r="U635" s="16" t="s">
        <v>14</v>
      </c>
      <c r="V635" s="57" t="s">
        <v>14</v>
      </c>
      <c r="W635" s="57" t="s">
        <v>14</v>
      </c>
      <c r="X635" s="57" t="s">
        <v>14</v>
      </c>
    </row>
    <row r="636" spans="1:24" x14ac:dyDescent="0.3">
      <c r="A636" s="79" t="s">
        <v>151</v>
      </c>
      <c r="B636" s="57">
        <v>7</v>
      </c>
      <c r="C636" s="12">
        <f>SUMIF(H624:H633,"f",C624:C633)</f>
        <v>0</v>
      </c>
      <c r="D636" s="12">
        <f>SUMIF(H624:H633,"f",D624:D633)</f>
        <v>0</v>
      </c>
      <c r="E636" s="12">
        <f>SUMIF(H624:H633,"f",E624:E633)</f>
        <v>0</v>
      </c>
      <c r="F636" s="56" t="s">
        <v>14</v>
      </c>
      <c r="G636" s="57" t="s">
        <v>14</v>
      </c>
      <c r="H636" s="57" t="s">
        <v>14</v>
      </c>
      <c r="I636" s="12">
        <f>SUMIF(H624:H633,"f",I624:I633)</f>
        <v>0</v>
      </c>
      <c r="J636" s="57" t="s">
        <v>14</v>
      </c>
      <c r="K636" s="12">
        <f>SUMIF(H624:H633,"f",K624:K633)</f>
        <v>0</v>
      </c>
      <c r="L636" s="12">
        <f>SUMIF(H624:H633,"f",L624:L633)</f>
        <v>0</v>
      </c>
      <c r="M636" s="12">
        <f>SUMIF(H624:H633,"f",M624:M633)</f>
        <v>0</v>
      </c>
      <c r="N636" s="12">
        <f>SUMIF(H624:H633,"f",N624:N633)</f>
        <v>0</v>
      </c>
      <c r="O636" s="12">
        <f>SUMIF(H624:H633,"f",O624:O633)</f>
        <v>0</v>
      </c>
      <c r="P636" s="57" t="s">
        <v>14</v>
      </c>
      <c r="Q636" s="12">
        <f>SUMIF(H624:H633,"f",Q624:Q633)</f>
        <v>0</v>
      </c>
      <c r="R636" s="12">
        <f>SUMIF(H624:H633,"f",R624:R633)</f>
        <v>0</v>
      </c>
      <c r="S636" s="12">
        <f>SUMIF(H624:H633,"f",S624:S633)</f>
        <v>0</v>
      </c>
      <c r="T636" s="57" t="s">
        <v>14</v>
      </c>
      <c r="U636" s="57" t="s">
        <v>14</v>
      </c>
      <c r="V636" s="57" t="s">
        <v>14</v>
      </c>
      <c r="W636" s="57" t="s">
        <v>14</v>
      </c>
      <c r="X636" s="57" t="s">
        <v>14</v>
      </c>
    </row>
    <row r="637" spans="1:24" x14ac:dyDescent="0.3">
      <c r="A637" s="183" t="s">
        <v>28</v>
      </c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</row>
    <row r="638" spans="1:24" x14ac:dyDescent="0.3">
      <c r="A638" s="72"/>
      <c r="B638" s="73">
        <v>7</v>
      </c>
      <c r="C638" s="74"/>
      <c r="D638" s="56">
        <f t="shared" ref="D638:D647" si="890">IF(C638&gt;0,K638/(I638/C638),0)</f>
        <v>0</v>
      </c>
      <c r="E638" s="56">
        <f t="shared" ref="E638:E647" si="891">IF(C638&gt;0,R638/(I638/C638),0)</f>
        <v>0</v>
      </c>
      <c r="F638" s="75">
        <f t="shared" ref="F638:F647" si="892">IF(U638&gt;0,FLOOR((P638+T638)/U638,0.1),0)</f>
        <v>0</v>
      </c>
      <c r="G638" s="76"/>
      <c r="H638" s="76"/>
      <c r="I638" s="77">
        <f>K638+R638</f>
        <v>0</v>
      </c>
      <c r="J638" s="16">
        <f>P638+T638</f>
        <v>0</v>
      </c>
      <c r="K638" s="77">
        <f>L638+Q638</f>
        <v>0</v>
      </c>
      <c r="L638" s="77">
        <f>M638+N638</f>
        <v>0</v>
      </c>
      <c r="M638" s="73"/>
      <c r="N638" s="78">
        <f t="shared" ref="N638:N647" si="893">O638+P638</f>
        <v>0</v>
      </c>
      <c r="O638" s="73"/>
      <c r="P638" s="73"/>
      <c r="Q638" s="73"/>
      <c r="R638" s="68">
        <f t="shared" ref="R638:R647" si="894">(C638*U638)-K638</f>
        <v>0</v>
      </c>
      <c r="S638" s="65"/>
      <c r="T638" s="69">
        <f t="shared" ref="T638:T647" si="895">R638-S638</f>
        <v>0</v>
      </c>
      <c r="U638" s="70"/>
      <c r="V638" s="72"/>
      <c r="W638" s="72"/>
      <c r="X638" s="72"/>
    </row>
    <row r="639" spans="1:24" x14ac:dyDescent="0.3">
      <c r="A639" s="72"/>
      <c r="B639" s="73">
        <v>7</v>
      </c>
      <c r="C639" s="74"/>
      <c r="D639" s="56">
        <f t="shared" ref="D639:D646" si="896">IF(C639&gt;0,K639/(I639/C639),0)</f>
        <v>0</v>
      </c>
      <c r="E639" s="56">
        <f t="shared" ref="E639:E646" si="897">IF(C639&gt;0,R639/(I639/C639),0)</f>
        <v>0</v>
      </c>
      <c r="F639" s="75">
        <f t="shared" ref="F639:F646" si="898">IF(U639&gt;0,FLOOR((P639+T639)/U639,0.1),0)</f>
        <v>0</v>
      </c>
      <c r="G639" s="76"/>
      <c r="H639" s="76"/>
      <c r="I639" s="77">
        <f t="shared" ref="I639:I646" si="899">K639+R639</f>
        <v>0</v>
      </c>
      <c r="J639" s="16">
        <f t="shared" ref="J639:J646" si="900">P639+T639</f>
        <v>0</v>
      </c>
      <c r="K639" s="77">
        <f t="shared" ref="K639:K646" si="901">L639+Q639</f>
        <v>0</v>
      </c>
      <c r="L639" s="77">
        <f t="shared" ref="L639:L646" si="902">M639+N639</f>
        <v>0</v>
      </c>
      <c r="M639" s="73"/>
      <c r="N639" s="78">
        <f t="shared" ref="N639:N646" si="903">O639+P639</f>
        <v>0</v>
      </c>
      <c r="O639" s="73"/>
      <c r="P639" s="73"/>
      <c r="Q639" s="73"/>
      <c r="R639" s="68">
        <f t="shared" ref="R639:R646" si="904">(C639*U639)-K639</f>
        <v>0</v>
      </c>
      <c r="S639" s="65"/>
      <c r="T639" s="69">
        <f t="shared" ref="T639:T646" si="905">R639-S639</f>
        <v>0</v>
      </c>
      <c r="U639" s="70"/>
      <c r="V639" s="72"/>
      <c r="W639" s="72"/>
      <c r="X639" s="72"/>
    </row>
    <row r="640" spans="1:24" x14ac:dyDescent="0.3">
      <c r="A640" s="72"/>
      <c r="B640" s="73">
        <v>7</v>
      </c>
      <c r="C640" s="74"/>
      <c r="D640" s="56">
        <f t="shared" si="896"/>
        <v>0</v>
      </c>
      <c r="E640" s="56">
        <f t="shared" si="897"/>
        <v>0</v>
      </c>
      <c r="F640" s="75">
        <f t="shared" si="898"/>
        <v>0</v>
      </c>
      <c r="G640" s="76"/>
      <c r="H640" s="76"/>
      <c r="I640" s="77">
        <f t="shared" si="899"/>
        <v>0</v>
      </c>
      <c r="J640" s="16">
        <f t="shared" si="900"/>
        <v>0</v>
      </c>
      <c r="K640" s="77">
        <f t="shared" si="901"/>
        <v>0</v>
      </c>
      <c r="L640" s="77">
        <f t="shared" si="902"/>
        <v>0</v>
      </c>
      <c r="M640" s="73"/>
      <c r="N640" s="78">
        <f t="shared" si="903"/>
        <v>0</v>
      </c>
      <c r="O640" s="73"/>
      <c r="P640" s="73"/>
      <c r="Q640" s="73"/>
      <c r="R640" s="68">
        <f t="shared" si="904"/>
        <v>0</v>
      </c>
      <c r="S640" s="65"/>
      <c r="T640" s="69">
        <f t="shared" si="905"/>
        <v>0</v>
      </c>
      <c r="U640" s="70"/>
      <c r="V640" s="72"/>
      <c r="W640" s="72"/>
      <c r="X640" s="72"/>
    </row>
    <row r="641" spans="1:24" x14ac:dyDescent="0.3">
      <c r="A641" s="72"/>
      <c r="B641" s="73">
        <v>7</v>
      </c>
      <c r="C641" s="74"/>
      <c r="D641" s="56">
        <f t="shared" si="896"/>
        <v>0</v>
      </c>
      <c r="E641" s="56">
        <f t="shared" si="897"/>
        <v>0</v>
      </c>
      <c r="F641" s="75">
        <f t="shared" si="898"/>
        <v>0</v>
      </c>
      <c r="G641" s="76"/>
      <c r="H641" s="76"/>
      <c r="I641" s="77">
        <f t="shared" si="899"/>
        <v>0</v>
      </c>
      <c r="J641" s="16">
        <f t="shared" si="900"/>
        <v>0</v>
      </c>
      <c r="K641" s="77">
        <f t="shared" si="901"/>
        <v>0</v>
      </c>
      <c r="L641" s="77">
        <f t="shared" si="902"/>
        <v>0</v>
      </c>
      <c r="M641" s="73"/>
      <c r="N641" s="78">
        <f t="shared" si="903"/>
        <v>0</v>
      </c>
      <c r="O641" s="73"/>
      <c r="P641" s="73"/>
      <c r="Q641" s="73"/>
      <c r="R641" s="68">
        <f t="shared" si="904"/>
        <v>0</v>
      </c>
      <c r="S641" s="65"/>
      <c r="T641" s="69">
        <f t="shared" si="905"/>
        <v>0</v>
      </c>
      <c r="U641" s="70"/>
      <c r="V641" s="72"/>
      <c r="W641" s="72"/>
      <c r="X641" s="72"/>
    </row>
    <row r="642" spans="1:24" x14ac:dyDescent="0.3">
      <c r="A642" s="72"/>
      <c r="B642" s="73">
        <v>7</v>
      </c>
      <c r="C642" s="74"/>
      <c r="D642" s="56">
        <f t="shared" si="896"/>
        <v>0</v>
      </c>
      <c r="E642" s="56">
        <f t="shared" si="897"/>
        <v>0</v>
      </c>
      <c r="F642" s="75">
        <f t="shared" si="898"/>
        <v>0</v>
      </c>
      <c r="G642" s="76"/>
      <c r="H642" s="76"/>
      <c r="I642" s="77">
        <f t="shared" si="899"/>
        <v>0</v>
      </c>
      <c r="J642" s="16">
        <f t="shared" si="900"/>
        <v>0</v>
      </c>
      <c r="K642" s="77">
        <f t="shared" si="901"/>
        <v>0</v>
      </c>
      <c r="L642" s="77">
        <f t="shared" si="902"/>
        <v>0</v>
      </c>
      <c r="M642" s="73"/>
      <c r="N642" s="78">
        <f t="shared" si="903"/>
        <v>0</v>
      </c>
      <c r="O642" s="73"/>
      <c r="P642" s="73"/>
      <c r="Q642" s="73"/>
      <c r="R642" s="68">
        <f t="shared" si="904"/>
        <v>0</v>
      </c>
      <c r="S642" s="65"/>
      <c r="T642" s="69">
        <f t="shared" si="905"/>
        <v>0</v>
      </c>
      <c r="U642" s="70"/>
      <c r="V642" s="72"/>
      <c r="W642" s="72"/>
      <c r="X642" s="72"/>
    </row>
    <row r="643" spans="1:24" x14ac:dyDescent="0.3">
      <c r="A643" s="72"/>
      <c r="B643" s="73">
        <v>7</v>
      </c>
      <c r="C643" s="74"/>
      <c r="D643" s="56">
        <f t="shared" si="896"/>
        <v>0</v>
      </c>
      <c r="E643" s="56">
        <f t="shared" si="897"/>
        <v>0</v>
      </c>
      <c r="F643" s="75">
        <f t="shared" si="898"/>
        <v>0</v>
      </c>
      <c r="G643" s="76"/>
      <c r="H643" s="76"/>
      <c r="I643" s="77">
        <f t="shared" si="899"/>
        <v>0</v>
      </c>
      <c r="J643" s="16">
        <f t="shared" si="900"/>
        <v>0</v>
      </c>
      <c r="K643" s="77">
        <f t="shared" si="901"/>
        <v>0</v>
      </c>
      <c r="L643" s="77">
        <f t="shared" si="902"/>
        <v>0</v>
      </c>
      <c r="M643" s="73"/>
      <c r="N643" s="78">
        <f t="shared" si="903"/>
        <v>0</v>
      </c>
      <c r="O643" s="73"/>
      <c r="P643" s="73"/>
      <c r="Q643" s="73"/>
      <c r="R643" s="68">
        <f t="shared" si="904"/>
        <v>0</v>
      </c>
      <c r="S643" s="65"/>
      <c r="T643" s="69">
        <f t="shared" si="905"/>
        <v>0</v>
      </c>
      <c r="U643" s="70"/>
      <c r="V643" s="72"/>
      <c r="W643" s="72"/>
      <c r="X643" s="72"/>
    </row>
    <row r="644" spans="1:24" x14ac:dyDescent="0.3">
      <c r="A644" s="72"/>
      <c r="B644" s="73">
        <v>7</v>
      </c>
      <c r="C644" s="74"/>
      <c r="D644" s="56">
        <f t="shared" si="896"/>
        <v>0</v>
      </c>
      <c r="E644" s="56">
        <f t="shared" si="897"/>
        <v>0</v>
      </c>
      <c r="F644" s="75">
        <f t="shared" si="898"/>
        <v>0</v>
      </c>
      <c r="G644" s="76"/>
      <c r="H644" s="76"/>
      <c r="I644" s="77">
        <f t="shared" si="899"/>
        <v>0</v>
      </c>
      <c r="J644" s="16">
        <f t="shared" si="900"/>
        <v>0</v>
      </c>
      <c r="K644" s="77">
        <f t="shared" si="901"/>
        <v>0</v>
      </c>
      <c r="L644" s="77">
        <f t="shared" si="902"/>
        <v>0</v>
      </c>
      <c r="M644" s="73"/>
      <c r="N644" s="78">
        <f t="shared" si="903"/>
        <v>0</v>
      </c>
      <c r="O644" s="73"/>
      <c r="P644" s="73"/>
      <c r="Q644" s="73"/>
      <c r="R644" s="68">
        <f t="shared" si="904"/>
        <v>0</v>
      </c>
      <c r="S644" s="65"/>
      <c r="T644" s="69">
        <f t="shared" si="905"/>
        <v>0</v>
      </c>
      <c r="U644" s="70"/>
      <c r="V644" s="72"/>
      <c r="W644" s="72"/>
      <c r="X644" s="72"/>
    </row>
    <row r="645" spans="1:24" x14ac:dyDescent="0.3">
      <c r="A645" s="72"/>
      <c r="B645" s="73">
        <v>7</v>
      </c>
      <c r="C645" s="74"/>
      <c r="D645" s="56">
        <f t="shared" si="896"/>
        <v>0</v>
      </c>
      <c r="E645" s="56">
        <f t="shared" si="897"/>
        <v>0</v>
      </c>
      <c r="F645" s="75">
        <f t="shared" si="898"/>
        <v>0</v>
      </c>
      <c r="G645" s="76"/>
      <c r="H645" s="76"/>
      <c r="I645" s="77">
        <f t="shared" si="899"/>
        <v>0</v>
      </c>
      <c r="J645" s="16">
        <f t="shared" si="900"/>
        <v>0</v>
      </c>
      <c r="K645" s="77">
        <f t="shared" si="901"/>
        <v>0</v>
      </c>
      <c r="L645" s="77">
        <f t="shared" si="902"/>
        <v>0</v>
      </c>
      <c r="M645" s="73"/>
      <c r="N645" s="78">
        <f t="shared" si="903"/>
        <v>0</v>
      </c>
      <c r="O645" s="73"/>
      <c r="P645" s="73"/>
      <c r="Q645" s="73"/>
      <c r="R645" s="68">
        <f t="shared" si="904"/>
        <v>0</v>
      </c>
      <c r="S645" s="65"/>
      <c r="T645" s="69">
        <f t="shared" si="905"/>
        <v>0</v>
      </c>
      <c r="U645" s="70"/>
      <c r="V645" s="72"/>
      <c r="W645" s="72"/>
      <c r="X645" s="72"/>
    </row>
    <row r="646" spans="1:24" x14ac:dyDescent="0.3">
      <c r="A646" s="72"/>
      <c r="B646" s="73">
        <v>7</v>
      </c>
      <c r="C646" s="74"/>
      <c r="D646" s="56">
        <f t="shared" si="896"/>
        <v>0</v>
      </c>
      <c r="E646" s="56">
        <f t="shared" si="897"/>
        <v>0</v>
      </c>
      <c r="F646" s="75">
        <f t="shared" si="898"/>
        <v>0</v>
      </c>
      <c r="G646" s="76"/>
      <c r="H646" s="76"/>
      <c r="I646" s="77">
        <f t="shared" si="899"/>
        <v>0</v>
      </c>
      <c r="J646" s="16">
        <f t="shared" si="900"/>
        <v>0</v>
      </c>
      <c r="K646" s="77">
        <f t="shared" si="901"/>
        <v>0</v>
      </c>
      <c r="L646" s="77">
        <f t="shared" si="902"/>
        <v>0</v>
      </c>
      <c r="M646" s="73"/>
      <c r="N646" s="78">
        <f t="shared" si="903"/>
        <v>0</v>
      </c>
      <c r="O646" s="73"/>
      <c r="P646" s="73"/>
      <c r="Q646" s="73"/>
      <c r="R646" s="68">
        <f t="shared" si="904"/>
        <v>0</v>
      </c>
      <c r="S646" s="65"/>
      <c r="T646" s="69">
        <f t="shared" si="905"/>
        <v>0</v>
      </c>
      <c r="U646" s="70"/>
      <c r="V646" s="72"/>
      <c r="W646" s="72"/>
      <c r="X646" s="72"/>
    </row>
    <row r="647" spans="1:24" x14ac:dyDescent="0.3">
      <c r="A647" s="72"/>
      <c r="B647" s="73">
        <v>7</v>
      </c>
      <c r="C647" s="74"/>
      <c r="D647" s="56">
        <f t="shared" si="890"/>
        <v>0</v>
      </c>
      <c r="E647" s="56">
        <f t="shared" si="891"/>
        <v>0</v>
      </c>
      <c r="F647" s="75">
        <f t="shared" si="892"/>
        <v>0</v>
      </c>
      <c r="G647" s="76"/>
      <c r="H647" s="76"/>
      <c r="I647" s="77">
        <f t="shared" ref="I647" si="906">K647+R647</f>
        <v>0</v>
      </c>
      <c r="J647" s="16">
        <f t="shared" ref="J647" si="907">P647+T647</f>
        <v>0</v>
      </c>
      <c r="K647" s="77">
        <f t="shared" ref="K647" si="908">L647+Q647</f>
        <v>0</v>
      </c>
      <c r="L647" s="77">
        <f t="shared" ref="L647" si="909">M647+N647</f>
        <v>0</v>
      </c>
      <c r="M647" s="73"/>
      <c r="N647" s="78">
        <f t="shared" si="893"/>
        <v>0</v>
      </c>
      <c r="O647" s="73"/>
      <c r="P647" s="73"/>
      <c r="Q647" s="73"/>
      <c r="R647" s="68">
        <f t="shared" si="894"/>
        <v>0</v>
      </c>
      <c r="S647" s="65"/>
      <c r="T647" s="69">
        <f t="shared" si="895"/>
        <v>0</v>
      </c>
      <c r="U647" s="70"/>
      <c r="V647" s="72"/>
      <c r="W647" s="72"/>
      <c r="X647" s="72"/>
    </row>
    <row r="648" spans="1:24" x14ac:dyDescent="0.3">
      <c r="A648" s="79" t="s">
        <v>149</v>
      </c>
      <c r="B648" s="57">
        <v>7</v>
      </c>
      <c r="C648" s="12">
        <f>SUM(C638:C647)</f>
        <v>0</v>
      </c>
      <c r="D648" s="12">
        <f>SUM(D638:D647)</f>
        <v>0</v>
      </c>
      <c r="E648" s="12">
        <f>SUM(E638:E647)</f>
        <v>0</v>
      </c>
      <c r="F648" s="56" t="s">
        <v>14</v>
      </c>
      <c r="G648" s="57" t="s">
        <v>14</v>
      </c>
      <c r="H648" s="57" t="s">
        <v>14</v>
      </c>
      <c r="I648" s="12">
        <f>SUM(I638:I647)</f>
        <v>0</v>
      </c>
      <c r="J648" s="56" t="s">
        <v>14</v>
      </c>
      <c r="K648" s="12">
        <f>SUM(K638:K647)</f>
        <v>0</v>
      </c>
      <c r="L648" s="12">
        <f>SUM(L638:L647)</f>
        <v>0</v>
      </c>
      <c r="M648" s="12">
        <f>SUM(M638:M647)</f>
        <v>0</v>
      </c>
      <c r="N648" s="12">
        <f>SUM(N638:N647)</f>
        <v>0</v>
      </c>
      <c r="O648" s="12">
        <f>SUM(O638:O647)</f>
        <v>0</v>
      </c>
      <c r="P648" s="56" t="s">
        <v>14</v>
      </c>
      <c r="Q648" s="12">
        <f>SUM(Q638:Q647)</f>
        <v>0</v>
      </c>
      <c r="R648" s="12">
        <f>SUM(R638:R647)</f>
        <v>0</v>
      </c>
      <c r="S648" s="12">
        <f>SUM(S638:S647)</f>
        <v>0</v>
      </c>
      <c r="T648" s="56" t="s">
        <v>14</v>
      </c>
      <c r="U648" s="57" t="s">
        <v>14</v>
      </c>
      <c r="V648" s="57" t="s">
        <v>14</v>
      </c>
      <c r="W648" s="57" t="s">
        <v>14</v>
      </c>
      <c r="X648" s="57" t="s">
        <v>14</v>
      </c>
    </row>
    <row r="649" spans="1:24" x14ac:dyDescent="0.3">
      <c r="A649" s="79" t="s">
        <v>150</v>
      </c>
      <c r="B649" s="57">
        <v>7</v>
      </c>
      <c r="C649" s="56" t="s">
        <v>14</v>
      </c>
      <c r="D649" s="56" t="s">
        <v>14</v>
      </c>
      <c r="E649" s="56" t="s">
        <v>14</v>
      </c>
      <c r="F649" s="12">
        <f>SUM(F638:F647)</f>
        <v>0</v>
      </c>
      <c r="G649" s="57" t="s">
        <v>14</v>
      </c>
      <c r="H649" s="57" t="s">
        <v>14</v>
      </c>
      <c r="I649" s="57" t="s">
        <v>14</v>
      </c>
      <c r="J649" s="12">
        <f>SUM(J638:J647)</f>
        <v>0</v>
      </c>
      <c r="K649" s="57" t="s">
        <v>14</v>
      </c>
      <c r="L649" s="57" t="s">
        <v>14</v>
      </c>
      <c r="M649" s="57" t="s">
        <v>14</v>
      </c>
      <c r="N649" s="57" t="s">
        <v>14</v>
      </c>
      <c r="O649" s="57" t="s">
        <v>14</v>
      </c>
      <c r="P649" s="12">
        <f>SUM(P638:P647)</f>
        <v>0</v>
      </c>
      <c r="Q649" s="57" t="s">
        <v>14</v>
      </c>
      <c r="R649" s="57" t="s">
        <v>14</v>
      </c>
      <c r="S649" s="57" t="s">
        <v>14</v>
      </c>
      <c r="T649" s="12">
        <f>SUM(T638:T647)</f>
        <v>0</v>
      </c>
      <c r="U649" s="16" t="s">
        <v>14</v>
      </c>
      <c r="V649" s="57" t="s">
        <v>14</v>
      </c>
      <c r="W649" s="57" t="s">
        <v>14</v>
      </c>
      <c r="X649" s="57" t="s">
        <v>14</v>
      </c>
    </row>
    <row r="650" spans="1:24" x14ac:dyDescent="0.3">
      <c r="A650" s="79" t="s">
        <v>151</v>
      </c>
      <c r="B650" s="57">
        <v>7</v>
      </c>
      <c r="C650" s="12">
        <f>SUMIF(H638:H647,"f",C638:C647)</f>
        <v>0</v>
      </c>
      <c r="D650" s="12">
        <f>SUMIF(H638:H647,"f",D638:D647)</f>
        <v>0</v>
      </c>
      <c r="E650" s="12">
        <f>SUMIF(H638:H647,"f",E638:E647)</f>
        <v>0</v>
      </c>
      <c r="F650" s="56" t="s">
        <v>14</v>
      </c>
      <c r="G650" s="57" t="s">
        <v>14</v>
      </c>
      <c r="H650" s="57" t="s">
        <v>14</v>
      </c>
      <c r="I650" s="12">
        <f>SUMIF(H638:H647,"f",I638:I647)</f>
        <v>0</v>
      </c>
      <c r="J650" s="57" t="s">
        <v>14</v>
      </c>
      <c r="K650" s="12">
        <f>SUMIF(H638:H647,"f",K638:K647)</f>
        <v>0</v>
      </c>
      <c r="L650" s="12">
        <f>SUMIF(H638:H647,"f",L638:L647)</f>
        <v>0</v>
      </c>
      <c r="M650" s="12">
        <f>SUMIF(H638:H647,"f",M638:M647)</f>
        <v>0</v>
      </c>
      <c r="N650" s="12">
        <f>SUMIF(H638:H647,"f",N638:N647)</f>
        <v>0</v>
      </c>
      <c r="O650" s="12">
        <f>SUMIF(H638:H647,"f",O638:O647)</f>
        <v>0</v>
      </c>
      <c r="P650" s="57" t="s">
        <v>14</v>
      </c>
      <c r="Q650" s="12">
        <f>SUMIF(H638:H647,"f",Q638:Q647)</f>
        <v>0</v>
      </c>
      <c r="R650" s="12">
        <f>SUMIF(H638:H647,"f",R638:R647)</f>
        <v>0</v>
      </c>
      <c r="S650" s="12">
        <f>SUMIF(H638:H647,"f",S638:S647)</f>
        <v>0</v>
      </c>
      <c r="T650" s="57" t="s">
        <v>14</v>
      </c>
      <c r="U650" s="57" t="s">
        <v>14</v>
      </c>
      <c r="V650" s="57" t="s">
        <v>14</v>
      </c>
      <c r="W650" s="57" t="s">
        <v>14</v>
      </c>
      <c r="X650" s="57" t="s">
        <v>14</v>
      </c>
    </row>
    <row r="651" spans="1:24" x14ac:dyDescent="0.3">
      <c r="A651" s="183" t="s">
        <v>29</v>
      </c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</row>
    <row r="652" spans="1:24" x14ac:dyDescent="0.3">
      <c r="A652" s="72" t="s">
        <v>228</v>
      </c>
      <c r="B652" s="73">
        <v>7</v>
      </c>
      <c r="C652" s="74">
        <v>3.5</v>
      </c>
      <c r="D652" s="56">
        <f t="shared" ref="D652:D661" si="910">IF(C652&gt;0,K652/(I652/C652),0)</f>
        <v>2.56</v>
      </c>
      <c r="E652" s="56">
        <f t="shared" ref="E652:E661" si="911">IF(C652&gt;0,R652/(I652/C652),0)</f>
        <v>0.94</v>
      </c>
      <c r="F652" s="75">
        <f t="shared" ref="F652:F661" si="912">IF(U652&gt;0,FLOOR((P652+T652)/U652,0.1),0)</f>
        <v>2.1</v>
      </c>
      <c r="G652" s="76" t="s">
        <v>17</v>
      </c>
      <c r="H652" s="76" t="s">
        <v>19</v>
      </c>
      <c r="I652" s="77">
        <f>K652+R652</f>
        <v>87.5</v>
      </c>
      <c r="J652" s="16">
        <f>P652+T652</f>
        <v>53.5</v>
      </c>
      <c r="K652" s="77">
        <f>L652+Q652</f>
        <v>64</v>
      </c>
      <c r="L652" s="77">
        <f>M652+N652</f>
        <v>60</v>
      </c>
      <c r="M652" s="73">
        <v>30</v>
      </c>
      <c r="N652" s="78">
        <f t="shared" ref="N652:N661" si="913">O652+P652</f>
        <v>30</v>
      </c>
      <c r="O652" s="73"/>
      <c r="P652" s="73">
        <v>30</v>
      </c>
      <c r="Q652" s="73">
        <v>4</v>
      </c>
      <c r="R652" s="68">
        <f t="shared" ref="R652:R661" si="914">(C652*U652)-K652</f>
        <v>23.5</v>
      </c>
      <c r="S652" s="65"/>
      <c r="T652" s="69">
        <f t="shared" ref="T652:T661" si="915">R652-S652</f>
        <v>23.5</v>
      </c>
      <c r="U652" s="70">
        <v>25</v>
      </c>
      <c r="V652" s="72">
        <v>100</v>
      </c>
      <c r="W652" s="72"/>
      <c r="X652" s="72"/>
    </row>
    <row r="653" spans="1:24" x14ac:dyDescent="0.3">
      <c r="A653" s="72" t="s">
        <v>229</v>
      </c>
      <c r="B653" s="73">
        <v>7</v>
      </c>
      <c r="C653" s="74">
        <v>2.5</v>
      </c>
      <c r="D653" s="56">
        <f t="shared" si="910"/>
        <v>1.96</v>
      </c>
      <c r="E653" s="56">
        <f t="shared" si="911"/>
        <v>0.54</v>
      </c>
      <c r="F653" s="75">
        <f t="shared" si="912"/>
        <v>1.7000000000000002</v>
      </c>
      <c r="G653" s="76" t="s">
        <v>17</v>
      </c>
      <c r="H653" s="76" t="s">
        <v>19</v>
      </c>
      <c r="I653" s="77">
        <f t="shared" ref="I653:I661" si="916">K653+R653</f>
        <v>62.5</v>
      </c>
      <c r="J653" s="16">
        <f t="shared" ref="J653:J661" si="917">P653+T653</f>
        <v>43.5</v>
      </c>
      <c r="K653" s="77">
        <f t="shared" ref="K653:K661" si="918">L653+Q653</f>
        <v>49</v>
      </c>
      <c r="L653" s="77">
        <f t="shared" ref="L653:L661" si="919">M653+N653</f>
        <v>45</v>
      </c>
      <c r="M653" s="73">
        <v>15</v>
      </c>
      <c r="N653" s="78">
        <f t="shared" si="913"/>
        <v>30</v>
      </c>
      <c r="O653" s="73"/>
      <c r="P653" s="73">
        <v>30</v>
      </c>
      <c r="Q653" s="73">
        <v>4</v>
      </c>
      <c r="R653" s="68">
        <f t="shared" si="914"/>
        <v>13.5</v>
      </c>
      <c r="S653" s="65"/>
      <c r="T653" s="69">
        <f t="shared" si="915"/>
        <v>13.5</v>
      </c>
      <c r="U653" s="70">
        <v>25</v>
      </c>
      <c r="V653" s="72">
        <v>100</v>
      </c>
      <c r="W653" s="72"/>
      <c r="X653" s="72"/>
    </row>
    <row r="654" spans="1:24" x14ac:dyDescent="0.3">
      <c r="A654" s="72" t="s">
        <v>230</v>
      </c>
      <c r="B654" s="73">
        <v>7</v>
      </c>
      <c r="C654" s="74">
        <v>1</v>
      </c>
      <c r="D654" s="56">
        <f t="shared" si="910"/>
        <v>0.56666666666666665</v>
      </c>
      <c r="E654" s="56">
        <f t="shared" si="911"/>
        <v>0.43333333333333335</v>
      </c>
      <c r="F654" s="75">
        <f t="shared" si="912"/>
        <v>0</v>
      </c>
      <c r="G654" s="76" t="s">
        <v>21</v>
      </c>
      <c r="H654" s="76" t="s">
        <v>19</v>
      </c>
      <c r="I654" s="77">
        <f t="shared" si="916"/>
        <v>30</v>
      </c>
      <c r="J654" s="16">
        <f t="shared" si="917"/>
        <v>0</v>
      </c>
      <c r="K654" s="77">
        <f t="shared" si="918"/>
        <v>17</v>
      </c>
      <c r="L654" s="77">
        <f t="shared" si="919"/>
        <v>15</v>
      </c>
      <c r="M654" s="73">
        <v>15</v>
      </c>
      <c r="N654" s="78">
        <f t="shared" si="913"/>
        <v>0</v>
      </c>
      <c r="O654" s="73"/>
      <c r="P654" s="73"/>
      <c r="Q654" s="73">
        <v>2</v>
      </c>
      <c r="R654" s="68">
        <f t="shared" si="914"/>
        <v>13</v>
      </c>
      <c r="S654" s="65">
        <v>13</v>
      </c>
      <c r="T654" s="69">
        <f t="shared" si="915"/>
        <v>0</v>
      </c>
      <c r="U654" s="70">
        <v>30</v>
      </c>
      <c r="V654" s="72">
        <v>100</v>
      </c>
      <c r="W654" s="72"/>
      <c r="X654" s="72"/>
    </row>
    <row r="655" spans="1:24" x14ac:dyDescent="0.3">
      <c r="A655" s="72"/>
      <c r="B655" s="73">
        <v>7</v>
      </c>
      <c r="C655" s="74"/>
      <c r="D655" s="56">
        <f t="shared" si="910"/>
        <v>0</v>
      </c>
      <c r="E655" s="56">
        <f t="shared" si="911"/>
        <v>0</v>
      </c>
      <c r="F655" s="75">
        <f t="shared" si="912"/>
        <v>0</v>
      </c>
      <c r="G655" s="76"/>
      <c r="H655" s="76"/>
      <c r="I655" s="77">
        <f t="shared" si="916"/>
        <v>0</v>
      </c>
      <c r="J655" s="16">
        <f t="shared" si="917"/>
        <v>0</v>
      </c>
      <c r="K655" s="77">
        <f t="shared" si="918"/>
        <v>0</v>
      </c>
      <c r="L655" s="77">
        <f t="shared" si="919"/>
        <v>0</v>
      </c>
      <c r="M655" s="73"/>
      <c r="N655" s="78">
        <f t="shared" si="913"/>
        <v>0</v>
      </c>
      <c r="O655" s="73"/>
      <c r="P655" s="73"/>
      <c r="Q655" s="73"/>
      <c r="R655" s="68">
        <f t="shared" si="914"/>
        <v>0</v>
      </c>
      <c r="S655" s="65"/>
      <c r="T655" s="69">
        <f t="shared" si="915"/>
        <v>0</v>
      </c>
      <c r="U655" s="70"/>
      <c r="V655" s="72"/>
      <c r="W655" s="72"/>
      <c r="X655" s="72"/>
    </row>
    <row r="656" spans="1:24" x14ac:dyDescent="0.3">
      <c r="A656" s="72"/>
      <c r="B656" s="73">
        <v>7</v>
      </c>
      <c r="C656" s="74"/>
      <c r="D656" s="56">
        <f t="shared" si="910"/>
        <v>0</v>
      </c>
      <c r="E656" s="56">
        <f t="shared" si="911"/>
        <v>0</v>
      </c>
      <c r="F656" s="75">
        <f t="shared" si="912"/>
        <v>0</v>
      </c>
      <c r="G656" s="76"/>
      <c r="H656" s="76"/>
      <c r="I656" s="77">
        <f t="shared" si="916"/>
        <v>0</v>
      </c>
      <c r="J656" s="16">
        <f t="shared" si="917"/>
        <v>0</v>
      </c>
      <c r="K656" s="77">
        <f t="shared" si="918"/>
        <v>0</v>
      </c>
      <c r="L656" s="77">
        <f t="shared" si="919"/>
        <v>0</v>
      </c>
      <c r="M656" s="73"/>
      <c r="N656" s="78">
        <f t="shared" si="913"/>
        <v>0</v>
      </c>
      <c r="O656" s="73"/>
      <c r="P656" s="73"/>
      <c r="Q656" s="73"/>
      <c r="R656" s="68">
        <f t="shared" si="914"/>
        <v>0</v>
      </c>
      <c r="S656" s="65"/>
      <c r="T656" s="69">
        <f t="shared" si="915"/>
        <v>0</v>
      </c>
      <c r="U656" s="70"/>
      <c r="V656" s="72"/>
      <c r="W656" s="72"/>
      <c r="X656" s="72"/>
    </row>
    <row r="657" spans="1:24" x14ac:dyDescent="0.3">
      <c r="A657" s="72"/>
      <c r="B657" s="73">
        <v>7</v>
      </c>
      <c r="C657" s="74"/>
      <c r="D657" s="56">
        <f t="shared" ref="D657:D659" si="920">IF(C657&gt;0,K657/(I657/C657),0)</f>
        <v>0</v>
      </c>
      <c r="E657" s="56">
        <f t="shared" ref="E657:E659" si="921">IF(C657&gt;0,R657/(I657/C657),0)</f>
        <v>0</v>
      </c>
      <c r="F657" s="75">
        <f t="shared" ref="F657:F659" si="922">IF(U657&gt;0,FLOOR((P657+T657)/U657,0.1),0)</f>
        <v>0</v>
      </c>
      <c r="G657" s="76"/>
      <c r="H657" s="76"/>
      <c r="I657" s="77">
        <f t="shared" ref="I657:I659" si="923">K657+R657</f>
        <v>0</v>
      </c>
      <c r="J657" s="16">
        <f t="shared" ref="J657:J659" si="924">P657+T657</f>
        <v>0</v>
      </c>
      <c r="K657" s="77">
        <f t="shared" ref="K657:K659" si="925">L657+Q657</f>
        <v>0</v>
      </c>
      <c r="L657" s="77">
        <f t="shared" ref="L657:L659" si="926">M657+N657</f>
        <v>0</v>
      </c>
      <c r="M657" s="73"/>
      <c r="N657" s="78">
        <f t="shared" ref="N657:N659" si="927">O657+P657</f>
        <v>0</v>
      </c>
      <c r="O657" s="73"/>
      <c r="P657" s="73"/>
      <c r="Q657" s="73"/>
      <c r="R657" s="68">
        <f t="shared" si="914"/>
        <v>0</v>
      </c>
      <c r="S657" s="65"/>
      <c r="T657" s="69">
        <f t="shared" si="915"/>
        <v>0</v>
      </c>
      <c r="U657" s="70"/>
      <c r="V657" s="72"/>
      <c r="W657" s="72"/>
      <c r="X657" s="72"/>
    </row>
    <row r="658" spans="1:24" x14ac:dyDescent="0.3">
      <c r="A658" s="72"/>
      <c r="B658" s="73">
        <v>7</v>
      </c>
      <c r="C658" s="74"/>
      <c r="D658" s="56">
        <f t="shared" si="920"/>
        <v>0</v>
      </c>
      <c r="E658" s="56">
        <f t="shared" si="921"/>
        <v>0</v>
      </c>
      <c r="F658" s="75">
        <f t="shared" si="922"/>
        <v>0</v>
      </c>
      <c r="G658" s="76"/>
      <c r="H658" s="76"/>
      <c r="I658" s="77">
        <f t="shared" si="923"/>
        <v>0</v>
      </c>
      <c r="J658" s="16">
        <f t="shared" si="924"/>
        <v>0</v>
      </c>
      <c r="K658" s="77">
        <f t="shared" si="925"/>
        <v>0</v>
      </c>
      <c r="L658" s="77">
        <f t="shared" si="926"/>
        <v>0</v>
      </c>
      <c r="M658" s="73"/>
      <c r="N658" s="78">
        <f t="shared" si="927"/>
        <v>0</v>
      </c>
      <c r="O658" s="73"/>
      <c r="P658" s="73"/>
      <c r="Q658" s="73"/>
      <c r="R658" s="68">
        <f t="shared" si="914"/>
        <v>0</v>
      </c>
      <c r="S658" s="65"/>
      <c r="T658" s="69">
        <f t="shared" si="915"/>
        <v>0</v>
      </c>
      <c r="U658" s="70"/>
      <c r="V658" s="72"/>
      <c r="W658" s="72"/>
      <c r="X658" s="72"/>
    </row>
    <row r="659" spans="1:24" x14ac:dyDescent="0.3">
      <c r="A659" s="72"/>
      <c r="B659" s="73">
        <v>7</v>
      </c>
      <c r="C659" s="74"/>
      <c r="D659" s="56">
        <f t="shared" si="920"/>
        <v>0</v>
      </c>
      <c r="E659" s="56">
        <f t="shared" si="921"/>
        <v>0</v>
      </c>
      <c r="F659" s="75">
        <f t="shared" si="922"/>
        <v>0</v>
      </c>
      <c r="G659" s="76"/>
      <c r="H659" s="76"/>
      <c r="I659" s="77">
        <f t="shared" si="923"/>
        <v>0</v>
      </c>
      <c r="J659" s="16">
        <f t="shared" si="924"/>
        <v>0</v>
      </c>
      <c r="K659" s="77">
        <f t="shared" si="925"/>
        <v>0</v>
      </c>
      <c r="L659" s="77">
        <f t="shared" si="926"/>
        <v>0</v>
      </c>
      <c r="M659" s="73"/>
      <c r="N659" s="78">
        <f t="shared" si="927"/>
        <v>0</v>
      </c>
      <c r="O659" s="73"/>
      <c r="P659" s="73"/>
      <c r="Q659" s="73"/>
      <c r="R659" s="68">
        <f t="shared" si="914"/>
        <v>0</v>
      </c>
      <c r="S659" s="65"/>
      <c r="T659" s="69">
        <f t="shared" si="915"/>
        <v>0</v>
      </c>
      <c r="U659" s="70"/>
      <c r="V659" s="72"/>
      <c r="W659" s="72"/>
      <c r="X659" s="72"/>
    </row>
    <row r="660" spans="1:24" x14ac:dyDescent="0.3">
      <c r="A660" s="72"/>
      <c r="B660" s="73">
        <v>7</v>
      </c>
      <c r="C660" s="74"/>
      <c r="D660" s="56">
        <f t="shared" si="910"/>
        <v>0</v>
      </c>
      <c r="E660" s="56">
        <f t="shared" si="911"/>
        <v>0</v>
      </c>
      <c r="F660" s="75">
        <f t="shared" si="912"/>
        <v>0</v>
      </c>
      <c r="G660" s="76"/>
      <c r="H660" s="76"/>
      <c r="I660" s="77">
        <f t="shared" si="916"/>
        <v>0</v>
      </c>
      <c r="J660" s="16">
        <f t="shared" si="917"/>
        <v>0</v>
      </c>
      <c r="K660" s="77">
        <f t="shared" si="918"/>
        <v>0</v>
      </c>
      <c r="L660" s="77">
        <f t="shared" si="919"/>
        <v>0</v>
      </c>
      <c r="M660" s="73"/>
      <c r="N660" s="78">
        <f t="shared" si="913"/>
        <v>0</v>
      </c>
      <c r="O660" s="73"/>
      <c r="P660" s="73"/>
      <c r="Q660" s="73"/>
      <c r="R660" s="68">
        <f t="shared" si="914"/>
        <v>0</v>
      </c>
      <c r="S660" s="65"/>
      <c r="T660" s="69">
        <f t="shared" si="915"/>
        <v>0</v>
      </c>
      <c r="U660" s="70"/>
      <c r="V660" s="72"/>
      <c r="W660" s="72"/>
      <c r="X660" s="72"/>
    </row>
    <row r="661" spans="1:24" x14ac:dyDescent="0.3">
      <c r="A661" s="72"/>
      <c r="B661" s="73">
        <v>7</v>
      </c>
      <c r="C661" s="74"/>
      <c r="D661" s="56">
        <f t="shared" si="910"/>
        <v>0</v>
      </c>
      <c r="E661" s="56">
        <f t="shared" si="911"/>
        <v>0</v>
      </c>
      <c r="F661" s="75">
        <f t="shared" si="912"/>
        <v>0</v>
      </c>
      <c r="G661" s="76"/>
      <c r="H661" s="76"/>
      <c r="I661" s="77">
        <f t="shared" si="916"/>
        <v>0</v>
      </c>
      <c r="J661" s="16">
        <f t="shared" si="917"/>
        <v>0</v>
      </c>
      <c r="K661" s="77">
        <f t="shared" si="918"/>
        <v>0</v>
      </c>
      <c r="L661" s="77">
        <f t="shared" si="919"/>
        <v>0</v>
      </c>
      <c r="M661" s="73"/>
      <c r="N661" s="78">
        <f t="shared" si="913"/>
        <v>0</v>
      </c>
      <c r="O661" s="73"/>
      <c r="P661" s="73"/>
      <c r="Q661" s="73"/>
      <c r="R661" s="68">
        <f t="shared" si="914"/>
        <v>0</v>
      </c>
      <c r="S661" s="65"/>
      <c r="T661" s="69">
        <f t="shared" si="915"/>
        <v>0</v>
      </c>
      <c r="U661" s="70"/>
      <c r="V661" s="72"/>
      <c r="W661" s="72"/>
      <c r="X661" s="72"/>
    </row>
    <row r="662" spans="1:24" x14ac:dyDescent="0.3">
      <c r="A662" s="79" t="s">
        <v>149</v>
      </c>
      <c r="B662" s="57">
        <v>7</v>
      </c>
      <c r="C662" s="12">
        <f>SUM(C652:C661)</f>
        <v>7</v>
      </c>
      <c r="D662" s="12">
        <f>SUM(D652:D661)</f>
        <v>5.086666666666666</v>
      </c>
      <c r="E662" s="12">
        <f>SUM(E652:E661)</f>
        <v>1.9133333333333333</v>
      </c>
      <c r="F662" s="56" t="s">
        <v>14</v>
      </c>
      <c r="G662" s="57" t="s">
        <v>14</v>
      </c>
      <c r="H662" s="57" t="s">
        <v>14</v>
      </c>
      <c r="I662" s="12">
        <f>SUM(I652:I661)</f>
        <v>180</v>
      </c>
      <c r="J662" s="56" t="s">
        <v>14</v>
      </c>
      <c r="K662" s="12">
        <f t="shared" ref="K662:O662" si="928">SUM(K652:K661)</f>
        <v>130</v>
      </c>
      <c r="L662" s="12">
        <f t="shared" si="928"/>
        <v>120</v>
      </c>
      <c r="M662" s="12">
        <f t="shared" si="928"/>
        <v>60</v>
      </c>
      <c r="N662" s="12">
        <f t="shared" si="928"/>
        <v>60</v>
      </c>
      <c r="O662" s="12">
        <f t="shared" si="928"/>
        <v>0</v>
      </c>
      <c r="P662" s="56" t="s">
        <v>14</v>
      </c>
      <c r="Q662" s="12">
        <f t="shared" ref="Q662:S662" si="929">SUM(Q652:Q661)</f>
        <v>10</v>
      </c>
      <c r="R662" s="12">
        <f t="shared" si="929"/>
        <v>50</v>
      </c>
      <c r="S662" s="12">
        <f t="shared" si="929"/>
        <v>13</v>
      </c>
      <c r="T662" s="56" t="s">
        <v>14</v>
      </c>
      <c r="U662" s="57" t="s">
        <v>14</v>
      </c>
      <c r="V662" s="57" t="s">
        <v>14</v>
      </c>
      <c r="W662" s="57" t="s">
        <v>14</v>
      </c>
      <c r="X662" s="57" t="s">
        <v>14</v>
      </c>
    </row>
    <row r="663" spans="1:24" x14ac:dyDescent="0.3">
      <c r="A663" s="79" t="s">
        <v>150</v>
      </c>
      <c r="B663" s="57">
        <v>7</v>
      </c>
      <c r="C663" s="56" t="s">
        <v>14</v>
      </c>
      <c r="D663" s="56" t="s">
        <v>14</v>
      </c>
      <c r="E663" s="56" t="s">
        <v>14</v>
      </c>
      <c r="F663" s="12">
        <f>SUM(F652:F661)</f>
        <v>3.8000000000000003</v>
      </c>
      <c r="G663" s="57" t="s">
        <v>14</v>
      </c>
      <c r="H663" s="57" t="s">
        <v>14</v>
      </c>
      <c r="I663" s="57" t="s">
        <v>14</v>
      </c>
      <c r="J663" s="12">
        <f>SUM(J652:J661)</f>
        <v>97</v>
      </c>
      <c r="K663" s="57" t="s">
        <v>14</v>
      </c>
      <c r="L663" s="57" t="s">
        <v>14</v>
      </c>
      <c r="M663" s="57" t="s">
        <v>14</v>
      </c>
      <c r="N663" s="57" t="s">
        <v>14</v>
      </c>
      <c r="O663" s="57" t="s">
        <v>14</v>
      </c>
      <c r="P663" s="12">
        <f>SUM(P652:P661)</f>
        <v>60</v>
      </c>
      <c r="Q663" s="57" t="s">
        <v>14</v>
      </c>
      <c r="R663" s="57" t="s">
        <v>14</v>
      </c>
      <c r="S663" s="57" t="s">
        <v>14</v>
      </c>
      <c r="T663" s="12">
        <f>SUM(T652:T661)</f>
        <v>37</v>
      </c>
      <c r="U663" s="16" t="s">
        <v>14</v>
      </c>
      <c r="V663" s="57" t="s">
        <v>14</v>
      </c>
      <c r="W663" s="57" t="s">
        <v>14</v>
      </c>
      <c r="X663" s="57" t="s">
        <v>14</v>
      </c>
    </row>
    <row r="664" spans="1:24" x14ac:dyDescent="0.3">
      <c r="A664" s="79" t="s">
        <v>151</v>
      </c>
      <c r="B664" s="57">
        <v>7</v>
      </c>
      <c r="C664" s="12">
        <f>SUMIF(H652:H661,"f",C652:C661)</f>
        <v>0</v>
      </c>
      <c r="D664" s="12">
        <f>SUMIF(H652:H661,"f",D652:D661)</f>
        <v>0</v>
      </c>
      <c r="E664" s="12">
        <f>SUMIF(H652:H661,"f",E652:E661)</f>
        <v>0</v>
      </c>
      <c r="F664" s="56" t="s">
        <v>14</v>
      </c>
      <c r="G664" s="57" t="s">
        <v>14</v>
      </c>
      <c r="H664" s="57" t="s">
        <v>14</v>
      </c>
      <c r="I664" s="12">
        <f>SUMIF(H652:H661,"f",I652:I661)</f>
        <v>0</v>
      </c>
      <c r="J664" s="57" t="s">
        <v>14</v>
      </c>
      <c r="K664" s="12">
        <f>SUMIF(H652:H661,"f",K652:K661)</f>
        <v>0</v>
      </c>
      <c r="L664" s="12">
        <f>SUMIF(H652:H661,"f",L652:L661)</f>
        <v>0</v>
      </c>
      <c r="M664" s="12">
        <f>SUMIF(H652:H661,"f",M652:M661)</f>
        <v>0</v>
      </c>
      <c r="N664" s="12">
        <f>SUMIF(H652:H661,"f",N652:N661)</f>
        <v>0</v>
      </c>
      <c r="O664" s="12">
        <f>SUMIF(H652:H661,"f",O652:O661)</f>
        <v>0</v>
      </c>
      <c r="P664" s="57" t="s">
        <v>14</v>
      </c>
      <c r="Q664" s="12">
        <f>SUMIF(H652:H661,"f",Q652:Q661)</f>
        <v>0</v>
      </c>
      <c r="R664" s="12">
        <f>SUMIF(H652:H661,"f",R652:R661)</f>
        <v>0</v>
      </c>
      <c r="S664" s="12">
        <f>SUMIF(H652:H661,"f",S652:S661)</f>
        <v>0</v>
      </c>
      <c r="T664" s="57" t="s">
        <v>14</v>
      </c>
      <c r="U664" s="57" t="s">
        <v>14</v>
      </c>
      <c r="V664" s="57" t="s">
        <v>14</v>
      </c>
      <c r="W664" s="57" t="s">
        <v>14</v>
      </c>
      <c r="X664" s="57" t="s">
        <v>14</v>
      </c>
    </row>
    <row r="665" spans="1:24" x14ac:dyDescent="0.3">
      <c r="A665" s="183" t="s">
        <v>30</v>
      </c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</row>
    <row r="666" spans="1:24" x14ac:dyDescent="0.3">
      <c r="A666" s="72" t="s">
        <v>267</v>
      </c>
      <c r="B666" s="73">
        <v>7</v>
      </c>
      <c r="C666" s="74">
        <v>2</v>
      </c>
      <c r="D666" s="56">
        <f t="shared" ref="D666:D675" si="930">IF(C666&gt;0,K666/(I666/C666),0)</f>
        <v>1.28</v>
      </c>
      <c r="E666" s="56">
        <f t="shared" ref="E666:E675" si="931">IF(C666&gt;0,R666/(I666/C666),0)</f>
        <v>0.72</v>
      </c>
      <c r="F666" s="75">
        <f t="shared" ref="F666:F675" si="932">IF(U666&gt;0,FLOOR((P666+T666)/U666,0.1),0)</f>
        <v>1.3</v>
      </c>
      <c r="G666" s="76" t="s">
        <v>21</v>
      </c>
      <c r="H666" s="76" t="s">
        <v>20</v>
      </c>
      <c r="I666" s="77">
        <f>K666+R666</f>
        <v>50</v>
      </c>
      <c r="J666" s="16">
        <f>P666+T666</f>
        <v>33</v>
      </c>
      <c r="K666" s="77">
        <f>L666+Q666</f>
        <v>32</v>
      </c>
      <c r="L666" s="77">
        <f>M666+N666</f>
        <v>30</v>
      </c>
      <c r="M666" s="73">
        <v>15</v>
      </c>
      <c r="N666" s="78">
        <f t="shared" ref="N666:N675" si="933">O666+P666</f>
        <v>15</v>
      </c>
      <c r="O666" s="73"/>
      <c r="P666" s="73">
        <v>15</v>
      </c>
      <c r="Q666" s="73">
        <v>2</v>
      </c>
      <c r="R666" s="68">
        <f t="shared" ref="R666:R675" si="934">(C666*U666)-K666</f>
        <v>18</v>
      </c>
      <c r="S666" s="65"/>
      <c r="T666" s="69">
        <f t="shared" ref="T666:T675" si="935">R666-S666</f>
        <v>18</v>
      </c>
      <c r="U666" s="70">
        <v>25</v>
      </c>
      <c r="V666" s="72">
        <v>100</v>
      </c>
      <c r="W666" s="72"/>
      <c r="X666" s="72"/>
    </row>
    <row r="667" spans="1:24" x14ac:dyDescent="0.3">
      <c r="A667" s="72" t="s">
        <v>231</v>
      </c>
      <c r="B667" s="73">
        <v>7</v>
      </c>
      <c r="C667" s="74">
        <v>2</v>
      </c>
      <c r="D667" s="56">
        <f t="shared" si="930"/>
        <v>1.28</v>
      </c>
      <c r="E667" s="56">
        <f t="shared" si="931"/>
        <v>0.72</v>
      </c>
      <c r="F667" s="75">
        <f t="shared" si="932"/>
        <v>1.3</v>
      </c>
      <c r="G667" s="76" t="s">
        <v>21</v>
      </c>
      <c r="H667" s="76" t="s">
        <v>20</v>
      </c>
      <c r="I667" s="77">
        <f t="shared" ref="I667:I675" si="936">K667+R667</f>
        <v>50</v>
      </c>
      <c r="J667" s="16">
        <f t="shared" ref="J667:J675" si="937">P667+T667</f>
        <v>33</v>
      </c>
      <c r="K667" s="77">
        <f t="shared" ref="K667:K675" si="938">L667+Q667</f>
        <v>32</v>
      </c>
      <c r="L667" s="77">
        <f t="shared" ref="L667:L675" si="939">M667+N667</f>
        <v>30</v>
      </c>
      <c r="M667" s="73">
        <v>15</v>
      </c>
      <c r="N667" s="78">
        <f t="shared" si="933"/>
        <v>15</v>
      </c>
      <c r="O667" s="73"/>
      <c r="P667" s="73">
        <v>15</v>
      </c>
      <c r="Q667" s="73">
        <v>2</v>
      </c>
      <c r="R667" s="68">
        <f t="shared" si="934"/>
        <v>18</v>
      </c>
      <c r="S667" s="65"/>
      <c r="T667" s="69">
        <f t="shared" si="935"/>
        <v>18</v>
      </c>
      <c r="U667" s="70">
        <v>25</v>
      </c>
      <c r="V667" s="72">
        <v>100</v>
      </c>
      <c r="W667" s="72"/>
      <c r="X667" s="72"/>
    </row>
    <row r="668" spans="1:24" x14ac:dyDescent="0.3">
      <c r="A668" s="72" t="s">
        <v>232</v>
      </c>
      <c r="B668" s="73">
        <v>7</v>
      </c>
      <c r="C668" s="74">
        <v>2</v>
      </c>
      <c r="D668" s="56">
        <f t="shared" ref="D668:D670" si="940">IF(C668&gt;0,K668/(I668/C668),0)</f>
        <v>1.28</v>
      </c>
      <c r="E668" s="56">
        <f t="shared" ref="E668:E670" si="941">IF(C668&gt;0,R668/(I668/C668),0)</f>
        <v>0.72</v>
      </c>
      <c r="F668" s="75">
        <f t="shared" ref="F668:F670" si="942">IF(U668&gt;0,FLOOR((P668+T668)/U668,0.1),0)</f>
        <v>1.3</v>
      </c>
      <c r="G668" s="76" t="s">
        <v>21</v>
      </c>
      <c r="H668" s="76" t="s">
        <v>20</v>
      </c>
      <c r="I668" s="77">
        <f t="shared" ref="I668:I670" si="943">K668+R668</f>
        <v>50</v>
      </c>
      <c r="J668" s="16">
        <f t="shared" ref="J668:J670" si="944">P668+T668</f>
        <v>33</v>
      </c>
      <c r="K668" s="77">
        <f t="shared" ref="K668:K670" si="945">L668+Q668</f>
        <v>32</v>
      </c>
      <c r="L668" s="77">
        <f t="shared" ref="L668:L670" si="946">M668+N668</f>
        <v>30</v>
      </c>
      <c r="M668" s="73">
        <v>15</v>
      </c>
      <c r="N668" s="78">
        <f t="shared" ref="N668:N670" si="947">O668+P668</f>
        <v>15</v>
      </c>
      <c r="O668" s="73"/>
      <c r="P668" s="73">
        <v>15</v>
      </c>
      <c r="Q668" s="73">
        <v>2</v>
      </c>
      <c r="R668" s="68">
        <f t="shared" ref="R668:R670" si="948">(C668*U668)-K668</f>
        <v>18</v>
      </c>
      <c r="S668" s="65"/>
      <c r="T668" s="69">
        <f t="shared" ref="T668:T670" si="949">R668-S668</f>
        <v>18</v>
      </c>
      <c r="U668" s="70">
        <v>25</v>
      </c>
      <c r="V668" s="72">
        <v>100</v>
      </c>
      <c r="W668" s="72"/>
      <c r="X668" s="72"/>
    </row>
    <row r="669" spans="1:24" x14ac:dyDescent="0.3">
      <c r="A669" s="72" t="s">
        <v>233</v>
      </c>
      <c r="B669" s="73">
        <v>7</v>
      </c>
      <c r="C669" s="74">
        <v>2</v>
      </c>
      <c r="D669" s="56">
        <f t="shared" si="940"/>
        <v>1.28</v>
      </c>
      <c r="E669" s="56">
        <f t="shared" si="941"/>
        <v>0.72</v>
      </c>
      <c r="F669" s="75">
        <f t="shared" si="942"/>
        <v>1.3</v>
      </c>
      <c r="G669" s="76" t="s">
        <v>21</v>
      </c>
      <c r="H669" s="76" t="s">
        <v>20</v>
      </c>
      <c r="I669" s="77">
        <f t="shared" si="943"/>
        <v>50</v>
      </c>
      <c r="J669" s="16">
        <f t="shared" si="944"/>
        <v>33</v>
      </c>
      <c r="K669" s="77">
        <f t="shared" si="945"/>
        <v>32</v>
      </c>
      <c r="L669" s="77">
        <f t="shared" si="946"/>
        <v>30</v>
      </c>
      <c r="M669" s="73">
        <v>15</v>
      </c>
      <c r="N669" s="78">
        <f t="shared" si="947"/>
        <v>15</v>
      </c>
      <c r="O669" s="73"/>
      <c r="P669" s="73">
        <v>15</v>
      </c>
      <c r="Q669" s="73">
        <v>2</v>
      </c>
      <c r="R669" s="68">
        <f t="shared" si="948"/>
        <v>18</v>
      </c>
      <c r="S669" s="65"/>
      <c r="T669" s="69">
        <f t="shared" si="949"/>
        <v>18</v>
      </c>
      <c r="U669" s="70">
        <v>25</v>
      </c>
      <c r="V669" s="72">
        <v>100</v>
      </c>
      <c r="W669" s="72"/>
      <c r="X669" s="72"/>
    </row>
    <row r="670" spans="1:24" x14ac:dyDescent="0.3">
      <c r="A670" s="72" t="s">
        <v>234</v>
      </c>
      <c r="B670" s="73">
        <v>7</v>
      </c>
      <c r="C670" s="74">
        <v>13</v>
      </c>
      <c r="D670" s="56">
        <f t="shared" si="940"/>
        <v>2</v>
      </c>
      <c r="E670" s="56">
        <f t="shared" si="941"/>
        <v>11</v>
      </c>
      <c r="F670" s="75">
        <f t="shared" si="942"/>
        <v>5.5</v>
      </c>
      <c r="G670" s="76" t="s">
        <v>16</v>
      </c>
      <c r="H670" s="76" t="s">
        <v>20</v>
      </c>
      <c r="I670" s="77">
        <f t="shared" si="943"/>
        <v>325</v>
      </c>
      <c r="J670" s="16">
        <f t="shared" si="944"/>
        <v>138</v>
      </c>
      <c r="K670" s="77">
        <f t="shared" si="945"/>
        <v>50</v>
      </c>
      <c r="L670" s="77">
        <f t="shared" si="946"/>
        <v>0</v>
      </c>
      <c r="M670" s="73"/>
      <c r="N670" s="78">
        <f t="shared" si="947"/>
        <v>0</v>
      </c>
      <c r="O670" s="73"/>
      <c r="P670" s="73"/>
      <c r="Q670" s="73">
        <v>50</v>
      </c>
      <c r="R670" s="68">
        <f t="shared" si="948"/>
        <v>275</v>
      </c>
      <c r="S670" s="65">
        <v>137</v>
      </c>
      <c r="T670" s="69">
        <f t="shared" si="949"/>
        <v>138</v>
      </c>
      <c r="U670" s="70">
        <v>25</v>
      </c>
      <c r="V670" s="72">
        <v>100</v>
      </c>
      <c r="W670" s="72"/>
      <c r="X670" s="72"/>
    </row>
    <row r="671" spans="1:24" x14ac:dyDescent="0.3">
      <c r="A671" s="72"/>
      <c r="B671" s="73">
        <v>7</v>
      </c>
      <c r="C671" s="74"/>
      <c r="D671" s="56">
        <f t="shared" si="930"/>
        <v>0</v>
      </c>
      <c r="E671" s="56">
        <f t="shared" si="931"/>
        <v>0</v>
      </c>
      <c r="F671" s="75">
        <f t="shared" si="932"/>
        <v>0</v>
      </c>
      <c r="G671" s="76"/>
      <c r="H671" s="76"/>
      <c r="I671" s="77">
        <f t="shared" si="936"/>
        <v>0</v>
      </c>
      <c r="J671" s="16">
        <f t="shared" si="937"/>
        <v>0</v>
      </c>
      <c r="K671" s="77">
        <f t="shared" si="938"/>
        <v>0</v>
      </c>
      <c r="L671" s="77">
        <f t="shared" si="939"/>
        <v>0</v>
      </c>
      <c r="M671" s="73"/>
      <c r="N671" s="78">
        <f t="shared" si="933"/>
        <v>0</v>
      </c>
      <c r="O671" s="73"/>
      <c r="P671" s="73"/>
      <c r="Q671" s="73"/>
      <c r="R671" s="68">
        <f t="shared" si="934"/>
        <v>0</v>
      </c>
      <c r="S671" s="65"/>
      <c r="T671" s="69">
        <f t="shared" si="935"/>
        <v>0</v>
      </c>
      <c r="U671" s="70"/>
      <c r="V671" s="72"/>
      <c r="W671" s="72"/>
      <c r="X671" s="72"/>
    </row>
    <row r="672" spans="1:24" x14ac:dyDescent="0.3">
      <c r="A672" s="72"/>
      <c r="B672" s="73">
        <v>7</v>
      </c>
      <c r="C672" s="74"/>
      <c r="D672" s="56">
        <f t="shared" si="930"/>
        <v>0</v>
      </c>
      <c r="E672" s="56">
        <f t="shared" si="931"/>
        <v>0</v>
      </c>
      <c r="F672" s="75">
        <f t="shared" si="932"/>
        <v>0</v>
      </c>
      <c r="G672" s="76"/>
      <c r="H672" s="76"/>
      <c r="I672" s="77">
        <f t="shared" si="936"/>
        <v>0</v>
      </c>
      <c r="J672" s="16">
        <f t="shared" si="937"/>
        <v>0</v>
      </c>
      <c r="K672" s="77">
        <f t="shared" si="938"/>
        <v>0</v>
      </c>
      <c r="L672" s="77">
        <f t="shared" si="939"/>
        <v>0</v>
      </c>
      <c r="M672" s="73"/>
      <c r="N672" s="78">
        <f t="shared" si="933"/>
        <v>0</v>
      </c>
      <c r="O672" s="73"/>
      <c r="P672" s="73"/>
      <c r="Q672" s="73"/>
      <c r="R672" s="68">
        <f t="shared" si="934"/>
        <v>0</v>
      </c>
      <c r="S672" s="65"/>
      <c r="T672" s="69">
        <f t="shared" si="935"/>
        <v>0</v>
      </c>
      <c r="U672" s="70"/>
      <c r="V672" s="72"/>
      <c r="W672" s="72"/>
      <c r="X672" s="72"/>
    </row>
    <row r="673" spans="1:24" x14ac:dyDescent="0.3">
      <c r="A673" s="72"/>
      <c r="B673" s="73">
        <v>7</v>
      </c>
      <c r="C673" s="74"/>
      <c r="D673" s="56">
        <f t="shared" si="930"/>
        <v>0</v>
      </c>
      <c r="E673" s="56">
        <f t="shared" si="931"/>
        <v>0</v>
      </c>
      <c r="F673" s="75">
        <f t="shared" si="932"/>
        <v>0</v>
      </c>
      <c r="G673" s="76"/>
      <c r="H673" s="76"/>
      <c r="I673" s="77">
        <f t="shared" si="936"/>
        <v>0</v>
      </c>
      <c r="J673" s="16">
        <f t="shared" si="937"/>
        <v>0</v>
      </c>
      <c r="K673" s="77">
        <f t="shared" si="938"/>
        <v>0</v>
      </c>
      <c r="L673" s="77">
        <f t="shared" si="939"/>
        <v>0</v>
      </c>
      <c r="M673" s="73"/>
      <c r="N673" s="78">
        <f t="shared" si="933"/>
        <v>0</v>
      </c>
      <c r="O673" s="73"/>
      <c r="P673" s="73"/>
      <c r="Q673" s="73"/>
      <c r="R673" s="68">
        <f t="shared" si="934"/>
        <v>0</v>
      </c>
      <c r="S673" s="65"/>
      <c r="T673" s="69">
        <f t="shared" si="935"/>
        <v>0</v>
      </c>
      <c r="U673" s="70"/>
      <c r="V673" s="72"/>
      <c r="W673" s="72"/>
      <c r="X673" s="72"/>
    </row>
    <row r="674" spans="1:24" x14ac:dyDescent="0.3">
      <c r="A674" s="72"/>
      <c r="B674" s="73">
        <v>7</v>
      </c>
      <c r="C674" s="74"/>
      <c r="D674" s="56">
        <f t="shared" si="930"/>
        <v>0</v>
      </c>
      <c r="E674" s="56">
        <f t="shared" si="931"/>
        <v>0</v>
      </c>
      <c r="F674" s="75">
        <f t="shared" si="932"/>
        <v>0</v>
      </c>
      <c r="G674" s="76"/>
      <c r="H674" s="76"/>
      <c r="I674" s="77">
        <f t="shared" si="936"/>
        <v>0</v>
      </c>
      <c r="J674" s="16">
        <f t="shared" si="937"/>
        <v>0</v>
      </c>
      <c r="K674" s="77">
        <f t="shared" si="938"/>
        <v>0</v>
      </c>
      <c r="L674" s="77">
        <f t="shared" si="939"/>
        <v>0</v>
      </c>
      <c r="M674" s="73"/>
      <c r="N674" s="78">
        <f t="shared" si="933"/>
        <v>0</v>
      </c>
      <c r="O674" s="73"/>
      <c r="P674" s="73"/>
      <c r="Q674" s="73"/>
      <c r="R674" s="68">
        <f t="shared" si="934"/>
        <v>0</v>
      </c>
      <c r="S674" s="65"/>
      <c r="T674" s="69">
        <f t="shared" si="935"/>
        <v>0</v>
      </c>
      <c r="U674" s="70"/>
      <c r="V674" s="72"/>
      <c r="W674" s="72"/>
      <c r="X674" s="72"/>
    </row>
    <row r="675" spans="1:24" x14ac:dyDescent="0.3">
      <c r="A675" s="72"/>
      <c r="B675" s="73">
        <v>7</v>
      </c>
      <c r="C675" s="74"/>
      <c r="D675" s="56">
        <f t="shared" si="930"/>
        <v>0</v>
      </c>
      <c r="E675" s="56">
        <f t="shared" si="931"/>
        <v>0</v>
      </c>
      <c r="F675" s="75">
        <f t="shared" si="932"/>
        <v>0</v>
      </c>
      <c r="G675" s="76"/>
      <c r="H675" s="76"/>
      <c r="I675" s="77">
        <f t="shared" si="936"/>
        <v>0</v>
      </c>
      <c r="J675" s="16">
        <f t="shared" si="937"/>
        <v>0</v>
      </c>
      <c r="K675" s="77">
        <f t="shared" si="938"/>
        <v>0</v>
      </c>
      <c r="L675" s="77">
        <f t="shared" si="939"/>
        <v>0</v>
      </c>
      <c r="M675" s="73"/>
      <c r="N675" s="78">
        <f t="shared" si="933"/>
        <v>0</v>
      </c>
      <c r="O675" s="73"/>
      <c r="P675" s="73"/>
      <c r="Q675" s="73"/>
      <c r="R675" s="68">
        <f t="shared" si="934"/>
        <v>0</v>
      </c>
      <c r="S675" s="65"/>
      <c r="T675" s="69">
        <f t="shared" si="935"/>
        <v>0</v>
      </c>
      <c r="U675" s="70"/>
      <c r="V675" s="72"/>
      <c r="W675" s="72"/>
      <c r="X675" s="72"/>
    </row>
    <row r="676" spans="1:24" x14ac:dyDescent="0.3">
      <c r="A676" s="79" t="s">
        <v>149</v>
      </c>
      <c r="B676" s="57">
        <v>7</v>
      </c>
      <c r="C676" s="12">
        <f>SUM(C666:C675)</f>
        <v>21</v>
      </c>
      <c r="D676" s="12">
        <f>SUM(D666:D675)</f>
        <v>7.12</v>
      </c>
      <c r="E676" s="12">
        <f>SUM(E666:E675)</f>
        <v>13.879999999999999</v>
      </c>
      <c r="F676" s="56" t="s">
        <v>14</v>
      </c>
      <c r="G676" s="57" t="s">
        <v>14</v>
      </c>
      <c r="H676" s="57" t="s">
        <v>14</v>
      </c>
      <c r="I676" s="12">
        <f>SUM(I666:I675)</f>
        <v>525</v>
      </c>
      <c r="J676" s="56" t="s">
        <v>14</v>
      </c>
      <c r="K676" s="12">
        <f t="shared" ref="K676:O676" si="950">SUM(K666:K675)</f>
        <v>178</v>
      </c>
      <c r="L676" s="12">
        <f t="shared" si="950"/>
        <v>120</v>
      </c>
      <c r="M676" s="12">
        <f t="shared" si="950"/>
        <v>60</v>
      </c>
      <c r="N676" s="12">
        <f t="shared" si="950"/>
        <v>60</v>
      </c>
      <c r="O676" s="12">
        <f t="shared" si="950"/>
        <v>0</v>
      </c>
      <c r="P676" s="56" t="s">
        <v>14</v>
      </c>
      <c r="Q676" s="12">
        <f t="shared" ref="Q676:S676" si="951">SUM(Q666:Q675)</f>
        <v>58</v>
      </c>
      <c r="R676" s="12">
        <f t="shared" si="951"/>
        <v>347</v>
      </c>
      <c r="S676" s="12">
        <f t="shared" si="951"/>
        <v>137</v>
      </c>
      <c r="T676" s="56" t="s">
        <v>14</v>
      </c>
      <c r="U676" s="57" t="s">
        <v>14</v>
      </c>
      <c r="V676" s="57" t="s">
        <v>14</v>
      </c>
      <c r="W676" s="57" t="s">
        <v>14</v>
      </c>
      <c r="X676" s="57" t="s">
        <v>14</v>
      </c>
    </row>
    <row r="677" spans="1:24" x14ac:dyDescent="0.3">
      <c r="A677" s="79" t="s">
        <v>150</v>
      </c>
      <c r="B677" s="57">
        <v>7</v>
      </c>
      <c r="C677" s="56" t="s">
        <v>14</v>
      </c>
      <c r="D677" s="56" t="s">
        <v>14</v>
      </c>
      <c r="E677" s="56" t="s">
        <v>14</v>
      </c>
      <c r="F677" s="12">
        <f>SUM(F666:F675)</f>
        <v>10.7</v>
      </c>
      <c r="G677" s="57" t="s">
        <v>14</v>
      </c>
      <c r="H677" s="57" t="s">
        <v>14</v>
      </c>
      <c r="I677" s="57" t="s">
        <v>14</v>
      </c>
      <c r="J677" s="12">
        <f>SUM(J666:J675)</f>
        <v>270</v>
      </c>
      <c r="K677" s="57" t="s">
        <v>14</v>
      </c>
      <c r="L677" s="57" t="s">
        <v>14</v>
      </c>
      <c r="M677" s="57" t="s">
        <v>14</v>
      </c>
      <c r="N677" s="57" t="s">
        <v>14</v>
      </c>
      <c r="O677" s="57" t="s">
        <v>14</v>
      </c>
      <c r="P677" s="12">
        <f>SUM(P666:P675)</f>
        <v>60</v>
      </c>
      <c r="Q677" s="57" t="s">
        <v>14</v>
      </c>
      <c r="R677" s="57" t="s">
        <v>14</v>
      </c>
      <c r="S677" s="57" t="s">
        <v>14</v>
      </c>
      <c r="T677" s="12">
        <f>SUM(T666:T675)</f>
        <v>210</v>
      </c>
      <c r="U677" s="16" t="s">
        <v>14</v>
      </c>
      <c r="V677" s="57" t="s">
        <v>14</v>
      </c>
      <c r="W677" s="57" t="s">
        <v>14</v>
      </c>
      <c r="X677" s="57" t="s">
        <v>14</v>
      </c>
    </row>
    <row r="678" spans="1:24" x14ac:dyDescent="0.3">
      <c r="A678" s="79" t="s">
        <v>151</v>
      </c>
      <c r="B678" s="57">
        <v>7</v>
      </c>
      <c r="C678" s="12">
        <f>SUMIF(H666:H675,"f",C666:C675)</f>
        <v>21</v>
      </c>
      <c r="D678" s="12">
        <f>SUMIF(H666:H675,"f",D666:D675)</f>
        <v>7.12</v>
      </c>
      <c r="E678" s="12">
        <f>SUMIF(H666:H675,"f",E666:E675)</f>
        <v>13.879999999999999</v>
      </c>
      <c r="F678" s="56" t="s">
        <v>14</v>
      </c>
      <c r="G678" s="57" t="s">
        <v>14</v>
      </c>
      <c r="H678" s="57" t="s">
        <v>14</v>
      </c>
      <c r="I678" s="12">
        <f>SUMIF(H666:H675,"f",I666:I675)</f>
        <v>525</v>
      </c>
      <c r="J678" s="57" t="s">
        <v>14</v>
      </c>
      <c r="K678" s="12">
        <f>SUMIF(H666:H675,"f",K666:K675)</f>
        <v>178</v>
      </c>
      <c r="L678" s="12">
        <f>SUMIF(H666:H675,"f",L666:L675)</f>
        <v>120</v>
      </c>
      <c r="M678" s="12">
        <f>SUMIF(H666:H675,"f",M666:M675)</f>
        <v>60</v>
      </c>
      <c r="N678" s="12">
        <f>SUMIF(H666:H675,"f",N666:N675)</f>
        <v>60</v>
      </c>
      <c r="O678" s="12">
        <f>SUMIF(H666:H675,"f",O666:O675)</f>
        <v>0</v>
      </c>
      <c r="P678" s="57" t="s">
        <v>14</v>
      </c>
      <c r="Q678" s="12">
        <f>SUMIF(H666:H675,"f",Q666:Q675)</f>
        <v>58</v>
      </c>
      <c r="R678" s="12">
        <f>SUMIF(H666:H675,"f",R666:R675)</f>
        <v>347</v>
      </c>
      <c r="S678" s="12">
        <f>SUMIF(H666:H675,"f",S666:S675)</f>
        <v>137</v>
      </c>
      <c r="T678" s="57" t="s">
        <v>14</v>
      </c>
      <c r="U678" s="57" t="s">
        <v>14</v>
      </c>
      <c r="V678" s="57" t="s">
        <v>14</v>
      </c>
      <c r="W678" s="57" t="s">
        <v>14</v>
      </c>
      <c r="X678" s="57" t="s">
        <v>14</v>
      </c>
    </row>
    <row r="679" spans="1:24" x14ac:dyDescent="0.3">
      <c r="A679" s="183" t="s">
        <v>33</v>
      </c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</row>
    <row r="680" spans="1:24" x14ac:dyDescent="0.3">
      <c r="A680" s="92" t="s">
        <v>235</v>
      </c>
      <c r="B680" s="73">
        <v>7</v>
      </c>
      <c r="C680" s="74">
        <v>2</v>
      </c>
      <c r="D680" s="56">
        <f t="shared" ref="D680:D689" si="952">IF(C680&gt;0,K680/(I680/C680),0)</f>
        <v>1.2</v>
      </c>
      <c r="E680" s="56">
        <f t="shared" ref="E680:E689" si="953">IF(C680&gt;0,R680/(I680/C680),0)</f>
        <v>0.8</v>
      </c>
      <c r="F680" s="75">
        <f t="shared" ref="F680:F689" si="954">IF(U680&gt;0,FLOOR((P680+T680)/U680,0.1),0)</f>
        <v>0.8</v>
      </c>
      <c r="G680" s="76" t="s">
        <v>21</v>
      </c>
      <c r="H680" s="76" t="s">
        <v>20</v>
      </c>
      <c r="I680" s="77">
        <f>K680+R680</f>
        <v>50</v>
      </c>
      <c r="J680" s="16">
        <f>P680+T680</f>
        <v>20</v>
      </c>
      <c r="K680" s="77">
        <f>L680+Q680</f>
        <v>30</v>
      </c>
      <c r="L680" s="77">
        <f>M680+N680</f>
        <v>30</v>
      </c>
      <c r="M680" s="73"/>
      <c r="N680" s="78">
        <f t="shared" ref="N680:N689" si="955">O680+P680</f>
        <v>30</v>
      </c>
      <c r="O680" s="73">
        <v>30</v>
      </c>
      <c r="P680" s="73"/>
      <c r="Q680" s="73">
        <v>0</v>
      </c>
      <c r="R680" s="68">
        <f t="shared" ref="R680:R689" si="956">(C680*U680)-K680</f>
        <v>20</v>
      </c>
      <c r="S680" s="65"/>
      <c r="T680" s="69">
        <f t="shared" ref="T680:T689" si="957">R680-S680</f>
        <v>20</v>
      </c>
      <c r="U680" s="70">
        <v>25</v>
      </c>
      <c r="V680" s="72">
        <v>100</v>
      </c>
      <c r="W680" s="72"/>
      <c r="X680" s="72"/>
    </row>
    <row r="681" spans="1:24" x14ac:dyDescent="0.3">
      <c r="A681" s="72"/>
      <c r="B681" s="73">
        <v>7</v>
      </c>
      <c r="C681" s="74"/>
      <c r="D681" s="56">
        <f t="shared" ref="D681:D688" si="958">IF(C681&gt;0,K681/(I681/C681),0)</f>
        <v>0</v>
      </c>
      <c r="E681" s="56">
        <f t="shared" ref="E681:E688" si="959">IF(C681&gt;0,R681/(I681/C681),0)</f>
        <v>0</v>
      </c>
      <c r="F681" s="75">
        <f t="shared" ref="F681:F688" si="960">IF(U681&gt;0,FLOOR((P681+T681)/U681,0.1),0)</f>
        <v>0</v>
      </c>
      <c r="G681" s="76"/>
      <c r="H681" s="76"/>
      <c r="I681" s="77">
        <f t="shared" ref="I681:I688" si="961">K681+R681</f>
        <v>0</v>
      </c>
      <c r="J681" s="16">
        <f t="shared" ref="J681:J688" si="962">P681+T681</f>
        <v>0</v>
      </c>
      <c r="K681" s="77">
        <f t="shared" ref="K681:K688" si="963">L681+Q681</f>
        <v>0</v>
      </c>
      <c r="L681" s="77">
        <f t="shared" ref="L681:L688" si="964">M681+N681</f>
        <v>0</v>
      </c>
      <c r="M681" s="73"/>
      <c r="N681" s="78">
        <f t="shared" ref="N681:N688" si="965">O681+P681</f>
        <v>0</v>
      </c>
      <c r="O681" s="73"/>
      <c r="P681" s="73"/>
      <c r="Q681" s="73"/>
      <c r="R681" s="68">
        <f t="shared" ref="R681:R688" si="966">(C681*U681)-K681</f>
        <v>0</v>
      </c>
      <c r="S681" s="65"/>
      <c r="T681" s="69">
        <f t="shared" ref="T681:T688" si="967">R681-S681</f>
        <v>0</v>
      </c>
      <c r="U681" s="70"/>
      <c r="V681" s="72"/>
      <c r="W681" s="72"/>
      <c r="X681" s="72"/>
    </row>
    <row r="682" spans="1:24" x14ac:dyDescent="0.3">
      <c r="A682" s="72"/>
      <c r="B682" s="73">
        <v>7</v>
      </c>
      <c r="C682" s="74"/>
      <c r="D682" s="56">
        <f t="shared" si="958"/>
        <v>0</v>
      </c>
      <c r="E682" s="56">
        <f t="shared" si="959"/>
        <v>0</v>
      </c>
      <c r="F682" s="75">
        <f t="shared" si="960"/>
        <v>0</v>
      </c>
      <c r="G682" s="76"/>
      <c r="H682" s="76"/>
      <c r="I682" s="77">
        <f t="shared" si="961"/>
        <v>0</v>
      </c>
      <c r="J682" s="16">
        <f t="shared" si="962"/>
        <v>0</v>
      </c>
      <c r="K682" s="77">
        <f t="shared" si="963"/>
        <v>0</v>
      </c>
      <c r="L682" s="77">
        <f t="shared" si="964"/>
        <v>0</v>
      </c>
      <c r="M682" s="73"/>
      <c r="N682" s="78">
        <f t="shared" si="965"/>
        <v>0</v>
      </c>
      <c r="O682" s="73"/>
      <c r="P682" s="73"/>
      <c r="Q682" s="73"/>
      <c r="R682" s="68">
        <f t="shared" si="966"/>
        <v>0</v>
      </c>
      <c r="S682" s="65"/>
      <c r="T682" s="69">
        <f t="shared" si="967"/>
        <v>0</v>
      </c>
      <c r="U682" s="70"/>
      <c r="V682" s="72"/>
      <c r="W682" s="72"/>
      <c r="X682" s="72"/>
    </row>
    <row r="683" spans="1:24" x14ac:dyDescent="0.3">
      <c r="A683" s="72"/>
      <c r="B683" s="73">
        <v>7</v>
      </c>
      <c r="C683" s="74"/>
      <c r="D683" s="56">
        <f t="shared" si="958"/>
        <v>0</v>
      </c>
      <c r="E683" s="56">
        <f t="shared" si="959"/>
        <v>0</v>
      </c>
      <c r="F683" s="75">
        <f t="shared" si="960"/>
        <v>0</v>
      </c>
      <c r="G683" s="76"/>
      <c r="H683" s="76"/>
      <c r="I683" s="77">
        <f t="shared" si="961"/>
        <v>0</v>
      </c>
      <c r="J683" s="16">
        <f t="shared" si="962"/>
        <v>0</v>
      </c>
      <c r="K683" s="77">
        <f t="shared" si="963"/>
        <v>0</v>
      </c>
      <c r="L683" s="77">
        <f t="shared" si="964"/>
        <v>0</v>
      </c>
      <c r="M683" s="73"/>
      <c r="N683" s="78">
        <f t="shared" si="965"/>
        <v>0</v>
      </c>
      <c r="O683" s="73"/>
      <c r="P683" s="73"/>
      <c r="Q683" s="73"/>
      <c r="R683" s="68">
        <f t="shared" si="966"/>
        <v>0</v>
      </c>
      <c r="S683" s="65"/>
      <c r="T683" s="69">
        <f t="shared" si="967"/>
        <v>0</v>
      </c>
      <c r="U683" s="70"/>
      <c r="V683" s="72"/>
      <c r="W683" s="72"/>
      <c r="X683" s="72"/>
    </row>
    <row r="684" spans="1:24" x14ac:dyDescent="0.3">
      <c r="A684" s="72"/>
      <c r="B684" s="73">
        <v>7</v>
      </c>
      <c r="C684" s="74"/>
      <c r="D684" s="56">
        <f t="shared" si="958"/>
        <v>0</v>
      </c>
      <c r="E684" s="56">
        <f t="shared" si="959"/>
        <v>0</v>
      </c>
      <c r="F684" s="75">
        <f t="shared" si="960"/>
        <v>0</v>
      </c>
      <c r="G684" s="76"/>
      <c r="H684" s="76"/>
      <c r="I684" s="77">
        <f t="shared" si="961"/>
        <v>0</v>
      </c>
      <c r="J684" s="16">
        <f t="shared" si="962"/>
        <v>0</v>
      </c>
      <c r="K684" s="77">
        <f t="shared" si="963"/>
        <v>0</v>
      </c>
      <c r="L684" s="77">
        <f t="shared" si="964"/>
        <v>0</v>
      </c>
      <c r="M684" s="73"/>
      <c r="N684" s="78">
        <f t="shared" si="965"/>
        <v>0</v>
      </c>
      <c r="O684" s="73"/>
      <c r="P684" s="73"/>
      <c r="Q684" s="73"/>
      <c r="R684" s="68">
        <f t="shared" si="966"/>
        <v>0</v>
      </c>
      <c r="S684" s="65"/>
      <c r="T684" s="69">
        <f t="shared" si="967"/>
        <v>0</v>
      </c>
      <c r="U684" s="70"/>
      <c r="V684" s="72"/>
      <c r="W684" s="72"/>
      <c r="X684" s="72"/>
    </row>
    <row r="685" spans="1:24" x14ac:dyDescent="0.3">
      <c r="A685" s="72"/>
      <c r="B685" s="73">
        <v>7</v>
      </c>
      <c r="C685" s="74"/>
      <c r="D685" s="56">
        <f t="shared" si="958"/>
        <v>0</v>
      </c>
      <c r="E685" s="56">
        <f t="shared" si="959"/>
        <v>0</v>
      </c>
      <c r="F685" s="75">
        <f t="shared" si="960"/>
        <v>0</v>
      </c>
      <c r="G685" s="76"/>
      <c r="H685" s="76"/>
      <c r="I685" s="77">
        <f t="shared" si="961"/>
        <v>0</v>
      </c>
      <c r="J685" s="16">
        <f t="shared" si="962"/>
        <v>0</v>
      </c>
      <c r="K685" s="77">
        <f t="shared" si="963"/>
        <v>0</v>
      </c>
      <c r="L685" s="77">
        <f t="shared" si="964"/>
        <v>0</v>
      </c>
      <c r="M685" s="73"/>
      <c r="N685" s="78">
        <f t="shared" si="965"/>
        <v>0</v>
      </c>
      <c r="O685" s="73"/>
      <c r="P685" s="73"/>
      <c r="Q685" s="73"/>
      <c r="R685" s="68">
        <f t="shared" si="966"/>
        <v>0</v>
      </c>
      <c r="S685" s="65"/>
      <c r="T685" s="69">
        <f t="shared" si="967"/>
        <v>0</v>
      </c>
      <c r="U685" s="70"/>
      <c r="V685" s="72"/>
      <c r="W685" s="72"/>
      <c r="X685" s="72"/>
    </row>
    <row r="686" spans="1:24" x14ac:dyDescent="0.3">
      <c r="A686" s="72"/>
      <c r="B686" s="73">
        <v>7</v>
      </c>
      <c r="C686" s="74"/>
      <c r="D686" s="56">
        <f t="shared" si="958"/>
        <v>0</v>
      </c>
      <c r="E686" s="56">
        <f t="shared" si="959"/>
        <v>0</v>
      </c>
      <c r="F686" s="75">
        <f t="shared" si="960"/>
        <v>0</v>
      </c>
      <c r="G686" s="76"/>
      <c r="H686" s="76"/>
      <c r="I686" s="77">
        <f t="shared" si="961"/>
        <v>0</v>
      </c>
      <c r="J686" s="16">
        <f t="shared" si="962"/>
        <v>0</v>
      </c>
      <c r="K686" s="77">
        <f t="shared" si="963"/>
        <v>0</v>
      </c>
      <c r="L686" s="77">
        <f t="shared" si="964"/>
        <v>0</v>
      </c>
      <c r="M686" s="73"/>
      <c r="N686" s="78">
        <f t="shared" si="965"/>
        <v>0</v>
      </c>
      <c r="O686" s="73"/>
      <c r="P686" s="73"/>
      <c r="Q686" s="73"/>
      <c r="R686" s="68">
        <f t="shared" si="966"/>
        <v>0</v>
      </c>
      <c r="S686" s="65"/>
      <c r="T686" s="69">
        <f t="shared" si="967"/>
        <v>0</v>
      </c>
      <c r="U686" s="70"/>
      <c r="V686" s="72"/>
      <c r="W686" s="72"/>
      <c r="X686" s="72"/>
    </row>
    <row r="687" spans="1:24" x14ac:dyDescent="0.3">
      <c r="A687" s="72"/>
      <c r="B687" s="73">
        <v>7</v>
      </c>
      <c r="C687" s="74"/>
      <c r="D687" s="56">
        <f t="shared" si="958"/>
        <v>0</v>
      </c>
      <c r="E687" s="56">
        <f t="shared" si="959"/>
        <v>0</v>
      </c>
      <c r="F687" s="75">
        <f t="shared" si="960"/>
        <v>0</v>
      </c>
      <c r="G687" s="76"/>
      <c r="H687" s="76"/>
      <c r="I687" s="77">
        <f t="shared" si="961"/>
        <v>0</v>
      </c>
      <c r="J687" s="16">
        <f t="shared" si="962"/>
        <v>0</v>
      </c>
      <c r="K687" s="77">
        <f t="shared" si="963"/>
        <v>0</v>
      </c>
      <c r="L687" s="77">
        <f t="shared" si="964"/>
        <v>0</v>
      </c>
      <c r="M687" s="73"/>
      <c r="N687" s="78">
        <f t="shared" si="965"/>
        <v>0</v>
      </c>
      <c r="O687" s="73"/>
      <c r="P687" s="73"/>
      <c r="Q687" s="73"/>
      <c r="R687" s="68">
        <f t="shared" si="966"/>
        <v>0</v>
      </c>
      <c r="S687" s="65"/>
      <c r="T687" s="69">
        <f t="shared" si="967"/>
        <v>0</v>
      </c>
      <c r="U687" s="70"/>
      <c r="V687" s="72"/>
      <c r="W687" s="72"/>
      <c r="X687" s="72"/>
    </row>
    <row r="688" spans="1:24" x14ac:dyDescent="0.3">
      <c r="A688" s="72"/>
      <c r="B688" s="73">
        <v>7</v>
      </c>
      <c r="C688" s="74"/>
      <c r="D688" s="56">
        <f t="shared" si="958"/>
        <v>0</v>
      </c>
      <c r="E688" s="56">
        <f t="shared" si="959"/>
        <v>0</v>
      </c>
      <c r="F688" s="75">
        <f t="shared" si="960"/>
        <v>0</v>
      </c>
      <c r="G688" s="76"/>
      <c r="H688" s="76"/>
      <c r="I688" s="77">
        <f t="shared" si="961"/>
        <v>0</v>
      </c>
      <c r="J688" s="16">
        <f t="shared" si="962"/>
        <v>0</v>
      </c>
      <c r="K688" s="77">
        <f t="shared" si="963"/>
        <v>0</v>
      </c>
      <c r="L688" s="77">
        <f t="shared" si="964"/>
        <v>0</v>
      </c>
      <c r="M688" s="73"/>
      <c r="N688" s="78">
        <f t="shared" si="965"/>
        <v>0</v>
      </c>
      <c r="O688" s="73"/>
      <c r="P688" s="73"/>
      <c r="Q688" s="73"/>
      <c r="R688" s="68">
        <f t="shared" si="966"/>
        <v>0</v>
      </c>
      <c r="S688" s="65"/>
      <c r="T688" s="69">
        <f t="shared" si="967"/>
        <v>0</v>
      </c>
      <c r="U688" s="70"/>
      <c r="V688" s="72"/>
      <c r="W688" s="72"/>
      <c r="X688" s="72"/>
    </row>
    <row r="689" spans="1:24" x14ac:dyDescent="0.3">
      <c r="A689" s="72"/>
      <c r="B689" s="73">
        <v>7</v>
      </c>
      <c r="C689" s="74"/>
      <c r="D689" s="56">
        <f t="shared" si="952"/>
        <v>0</v>
      </c>
      <c r="E689" s="56">
        <f t="shared" si="953"/>
        <v>0</v>
      </c>
      <c r="F689" s="75">
        <f t="shared" si="954"/>
        <v>0</v>
      </c>
      <c r="G689" s="76"/>
      <c r="H689" s="76"/>
      <c r="I689" s="77">
        <f t="shared" ref="I689" si="968">K689+R689</f>
        <v>0</v>
      </c>
      <c r="J689" s="16">
        <f t="shared" ref="J689" si="969">P689+T689</f>
        <v>0</v>
      </c>
      <c r="K689" s="77">
        <f t="shared" ref="K689" si="970">L689+Q689</f>
        <v>0</v>
      </c>
      <c r="L689" s="77">
        <f t="shared" ref="L689" si="971">M689+N689</f>
        <v>0</v>
      </c>
      <c r="M689" s="73"/>
      <c r="N689" s="78">
        <f t="shared" si="955"/>
        <v>0</v>
      </c>
      <c r="O689" s="73"/>
      <c r="P689" s="73"/>
      <c r="Q689" s="73"/>
      <c r="R689" s="68">
        <f t="shared" si="956"/>
        <v>0</v>
      </c>
      <c r="S689" s="65"/>
      <c r="T689" s="69">
        <f t="shared" si="957"/>
        <v>0</v>
      </c>
      <c r="U689" s="70"/>
      <c r="V689" s="72"/>
      <c r="W689" s="72"/>
      <c r="X689" s="72"/>
    </row>
    <row r="690" spans="1:24" x14ac:dyDescent="0.3">
      <c r="A690" s="79" t="s">
        <v>149</v>
      </c>
      <c r="B690" s="57">
        <v>7</v>
      </c>
      <c r="C690" s="12">
        <f>SUM(C680:C689)</f>
        <v>2</v>
      </c>
      <c r="D690" s="12">
        <f>SUM(D680:D689)</f>
        <v>1.2</v>
      </c>
      <c r="E690" s="12">
        <f>SUM(E680:E689)</f>
        <v>0.8</v>
      </c>
      <c r="F690" s="56" t="s">
        <v>14</v>
      </c>
      <c r="G690" s="57" t="s">
        <v>14</v>
      </c>
      <c r="H690" s="57" t="s">
        <v>14</v>
      </c>
      <c r="I690" s="12">
        <f>SUM(I680:I689)</f>
        <v>50</v>
      </c>
      <c r="J690" s="56" t="s">
        <v>14</v>
      </c>
      <c r="K690" s="12">
        <f>SUM(K680:K689)</f>
        <v>30</v>
      </c>
      <c r="L690" s="12">
        <f>SUM(L680:L689)</f>
        <v>30</v>
      </c>
      <c r="M690" s="12">
        <f>SUM(M680:M689)</f>
        <v>0</v>
      </c>
      <c r="N690" s="12">
        <f>SUM(N680:N689)</f>
        <v>30</v>
      </c>
      <c r="O690" s="12">
        <f>SUM(O680:O689)</f>
        <v>30</v>
      </c>
      <c r="P690" s="56" t="s">
        <v>14</v>
      </c>
      <c r="Q690" s="12">
        <f>SUM(Q680:Q689)</f>
        <v>0</v>
      </c>
      <c r="R690" s="12">
        <f>SUM(R680:R689)</f>
        <v>20</v>
      </c>
      <c r="S690" s="12">
        <f>SUM(S680:S689)</f>
        <v>0</v>
      </c>
      <c r="T690" s="56" t="s">
        <v>14</v>
      </c>
      <c r="U690" s="57" t="s">
        <v>14</v>
      </c>
      <c r="V690" s="57" t="s">
        <v>14</v>
      </c>
      <c r="W690" s="57" t="s">
        <v>14</v>
      </c>
      <c r="X690" s="57" t="s">
        <v>14</v>
      </c>
    </row>
    <row r="691" spans="1:24" x14ac:dyDescent="0.3">
      <c r="A691" s="79" t="s">
        <v>150</v>
      </c>
      <c r="B691" s="57">
        <v>7</v>
      </c>
      <c r="C691" s="56" t="s">
        <v>14</v>
      </c>
      <c r="D691" s="56" t="s">
        <v>14</v>
      </c>
      <c r="E691" s="56" t="s">
        <v>14</v>
      </c>
      <c r="F691" s="12">
        <f>SUM(F680:F689)</f>
        <v>0.8</v>
      </c>
      <c r="G691" s="57" t="s">
        <v>14</v>
      </c>
      <c r="H691" s="57" t="s">
        <v>14</v>
      </c>
      <c r="I691" s="57" t="s">
        <v>14</v>
      </c>
      <c r="J691" s="12">
        <f>SUM(J680:J689)</f>
        <v>20</v>
      </c>
      <c r="K691" s="57" t="s">
        <v>14</v>
      </c>
      <c r="L691" s="57" t="s">
        <v>14</v>
      </c>
      <c r="M691" s="57" t="s">
        <v>14</v>
      </c>
      <c r="N691" s="57" t="s">
        <v>14</v>
      </c>
      <c r="O691" s="57" t="s">
        <v>14</v>
      </c>
      <c r="P691" s="12">
        <f>SUM(P680:P689)</f>
        <v>0</v>
      </c>
      <c r="Q691" s="57" t="s">
        <v>14</v>
      </c>
      <c r="R691" s="57" t="s">
        <v>14</v>
      </c>
      <c r="S691" s="57" t="s">
        <v>14</v>
      </c>
      <c r="T691" s="12">
        <f>SUM(T680:T689)</f>
        <v>20</v>
      </c>
      <c r="U691" s="16" t="s">
        <v>14</v>
      </c>
      <c r="V691" s="57" t="s">
        <v>14</v>
      </c>
      <c r="W691" s="57" t="s">
        <v>14</v>
      </c>
      <c r="X691" s="57" t="s">
        <v>14</v>
      </c>
    </row>
    <row r="692" spans="1:24" x14ac:dyDescent="0.3">
      <c r="A692" s="79" t="s">
        <v>151</v>
      </c>
      <c r="B692" s="57">
        <v>7</v>
      </c>
      <c r="C692" s="12">
        <f>SUMIF(H680:H689,"f",C680:C689)</f>
        <v>2</v>
      </c>
      <c r="D692" s="12">
        <f>SUMIF(H680:H689,"f",D680:D689)</f>
        <v>1.2</v>
      </c>
      <c r="E692" s="12">
        <f>SUMIF(H680:H689,"f",E680:E689)</f>
        <v>0.8</v>
      </c>
      <c r="F692" s="56" t="s">
        <v>14</v>
      </c>
      <c r="G692" s="57" t="s">
        <v>14</v>
      </c>
      <c r="H692" s="57" t="s">
        <v>14</v>
      </c>
      <c r="I692" s="12">
        <f>SUMIF(H680:H689,"f",I680:I689)</f>
        <v>50</v>
      </c>
      <c r="J692" s="57" t="s">
        <v>14</v>
      </c>
      <c r="K692" s="12">
        <f>SUMIF(H680:H689,"f",K680:K689)</f>
        <v>30</v>
      </c>
      <c r="L692" s="12">
        <f>SUMIF(H680:H689,"f",L680:L689)</f>
        <v>30</v>
      </c>
      <c r="M692" s="12">
        <f>SUMIF(H680:H689,"f",M680:M689)</f>
        <v>0</v>
      </c>
      <c r="N692" s="12">
        <f>SUMIF(H680:H689,"f",N680:N689)</f>
        <v>30</v>
      </c>
      <c r="O692" s="12">
        <f>SUMIF(H680:H689,"f",O680:O689)</f>
        <v>30</v>
      </c>
      <c r="P692" s="57" t="s">
        <v>14</v>
      </c>
      <c r="Q692" s="12">
        <f>SUMIF(H680:H689,"f",Q680:Q689)</f>
        <v>0</v>
      </c>
      <c r="R692" s="12">
        <f>SUMIF(H680:H689,"f",R680:R689)</f>
        <v>20</v>
      </c>
      <c r="S692" s="12">
        <f>SUMIF(H680:H689,"f",S680:S689)</f>
        <v>0</v>
      </c>
      <c r="T692" s="57" t="s">
        <v>14</v>
      </c>
      <c r="U692" s="57" t="s">
        <v>14</v>
      </c>
      <c r="V692" s="57" t="s">
        <v>14</v>
      </c>
      <c r="W692" s="57" t="s">
        <v>14</v>
      </c>
      <c r="X692" s="57" t="s">
        <v>14</v>
      </c>
    </row>
    <row r="693" spans="1:24" x14ac:dyDescent="0.3">
      <c r="A693" s="183" t="s">
        <v>31</v>
      </c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</row>
    <row r="694" spans="1:24" x14ac:dyDescent="0.3">
      <c r="A694" s="72"/>
      <c r="B694" s="73">
        <v>7</v>
      </c>
      <c r="C694" s="74"/>
      <c r="D694" s="56">
        <f t="shared" ref="D694:D703" si="972">IF(C694&gt;0,K694/(I694/C694),0)</f>
        <v>0</v>
      </c>
      <c r="E694" s="56">
        <f t="shared" ref="E694:E703" si="973">IF(C694&gt;0,R694/(I694/C694),0)</f>
        <v>0</v>
      </c>
      <c r="F694" s="75">
        <f t="shared" ref="F694:F703" si="974">IF(U694&gt;0,FLOOR((P694+T694)/U694,0.1),0)</f>
        <v>0</v>
      </c>
      <c r="G694" s="76"/>
      <c r="H694" s="76"/>
      <c r="I694" s="77">
        <f>K694+R694</f>
        <v>0</v>
      </c>
      <c r="J694" s="16">
        <f>P694+T694</f>
        <v>0</v>
      </c>
      <c r="K694" s="77">
        <f>L694+Q694</f>
        <v>0</v>
      </c>
      <c r="L694" s="77">
        <f>M694+N694</f>
        <v>0</v>
      </c>
      <c r="M694" s="73"/>
      <c r="N694" s="78">
        <f t="shared" ref="N694:N703" si="975">O694+P694</f>
        <v>0</v>
      </c>
      <c r="O694" s="73"/>
      <c r="P694" s="73"/>
      <c r="Q694" s="73"/>
      <c r="R694" s="68">
        <f t="shared" ref="R694:R703" si="976">(C694*U694)-K694</f>
        <v>0</v>
      </c>
      <c r="S694" s="65"/>
      <c r="T694" s="69">
        <f t="shared" ref="T694:T703" si="977">R694-S694</f>
        <v>0</v>
      </c>
      <c r="U694" s="70"/>
      <c r="V694" s="72"/>
      <c r="W694" s="72"/>
      <c r="X694" s="72"/>
    </row>
    <row r="695" spans="1:24" x14ac:dyDescent="0.3">
      <c r="A695" s="72"/>
      <c r="B695" s="73">
        <v>7</v>
      </c>
      <c r="C695" s="74"/>
      <c r="D695" s="56">
        <f t="shared" ref="D695:D702" si="978">IF(C695&gt;0,K695/(I695/C695),0)</f>
        <v>0</v>
      </c>
      <c r="E695" s="56">
        <f t="shared" ref="E695:E702" si="979">IF(C695&gt;0,R695/(I695/C695),0)</f>
        <v>0</v>
      </c>
      <c r="F695" s="75">
        <f t="shared" ref="F695:F702" si="980">IF(U695&gt;0,FLOOR((P695+T695)/U695,0.1),0)</f>
        <v>0</v>
      </c>
      <c r="G695" s="76"/>
      <c r="H695" s="76"/>
      <c r="I695" s="77">
        <f t="shared" ref="I695:I702" si="981">K695+R695</f>
        <v>0</v>
      </c>
      <c r="J695" s="16">
        <f t="shared" ref="J695:J702" si="982">P695+T695</f>
        <v>0</v>
      </c>
      <c r="K695" s="77">
        <f t="shared" ref="K695:K702" si="983">L695+Q695</f>
        <v>0</v>
      </c>
      <c r="L695" s="77">
        <f t="shared" ref="L695:L702" si="984">M695+N695</f>
        <v>0</v>
      </c>
      <c r="M695" s="73"/>
      <c r="N695" s="78">
        <f t="shared" ref="N695:N702" si="985">O695+P695</f>
        <v>0</v>
      </c>
      <c r="O695" s="73"/>
      <c r="P695" s="73"/>
      <c r="Q695" s="73"/>
      <c r="R695" s="68">
        <f t="shared" ref="R695:R702" si="986">(C695*U695)-K695</f>
        <v>0</v>
      </c>
      <c r="S695" s="65"/>
      <c r="T695" s="69">
        <f t="shared" ref="T695:T702" si="987">R695-S695</f>
        <v>0</v>
      </c>
      <c r="U695" s="70"/>
      <c r="V695" s="72"/>
      <c r="W695" s="72"/>
      <c r="X695" s="72"/>
    </row>
    <row r="696" spans="1:24" x14ac:dyDescent="0.3">
      <c r="A696" s="72"/>
      <c r="B696" s="73">
        <v>7</v>
      </c>
      <c r="C696" s="74"/>
      <c r="D696" s="56">
        <f t="shared" si="978"/>
        <v>0</v>
      </c>
      <c r="E696" s="56">
        <f t="shared" si="979"/>
        <v>0</v>
      </c>
      <c r="F696" s="75">
        <f t="shared" si="980"/>
        <v>0</v>
      </c>
      <c r="G696" s="76"/>
      <c r="H696" s="76"/>
      <c r="I696" s="77">
        <f t="shared" si="981"/>
        <v>0</v>
      </c>
      <c r="J696" s="16">
        <f t="shared" si="982"/>
        <v>0</v>
      </c>
      <c r="K696" s="77">
        <f t="shared" si="983"/>
        <v>0</v>
      </c>
      <c r="L696" s="77">
        <f t="shared" si="984"/>
        <v>0</v>
      </c>
      <c r="M696" s="73"/>
      <c r="N696" s="78">
        <f t="shared" si="985"/>
        <v>0</v>
      </c>
      <c r="O696" s="73"/>
      <c r="P696" s="73"/>
      <c r="Q696" s="73"/>
      <c r="R696" s="68">
        <f t="shared" si="986"/>
        <v>0</v>
      </c>
      <c r="S696" s="65"/>
      <c r="T696" s="69">
        <f t="shared" si="987"/>
        <v>0</v>
      </c>
      <c r="U696" s="70"/>
      <c r="V696" s="72"/>
      <c r="W696" s="72"/>
      <c r="X696" s="72"/>
    </row>
    <row r="697" spans="1:24" x14ac:dyDescent="0.3">
      <c r="A697" s="72"/>
      <c r="B697" s="73">
        <v>7</v>
      </c>
      <c r="C697" s="74"/>
      <c r="D697" s="56">
        <f t="shared" si="978"/>
        <v>0</v>
      </c>
      <c r="E697" s="56">
        <f t="shared" si="979"/>
        <v>0</v>
      </c>
      <c r="F697" s="75">
        <f t="shared" si="980"/>
        <v>0</v>
      </c>
      <c r="G697" s="76"/>
      <c r="H697" s="76"/>
      <c r="I697" s="77">
        <f t="shared" si="981"/>
        <v>0</v>
      </c>
      <c r="J697" s="16">
        <f t="shared" si="982"/>
        <v>0</v>
      </c>
      <c r="K697" s="77">
        <f t="shared" si="983"/>
        <v>0</v>
      </c>
      <c r="L697" s="77">
        <f t="shared" si="984"/>
        <v>0</v>
      </c>
      <c r="M697" s="73"/>
      <c r="N697" s="78">
        <f t="shared" si="985"/>
        <v>0</v>
      </c>
      <c r="O697" s="73"/>
      <c r="P697" s="73"/>
      <c r="Q697" s="73"/>
      <c r="R697" s="68">
        <f t="shared" si="986"/>
        <v>0</v>
      </c>
      <c r="S697" s="65"/>
      <c r="T697" s="69">
        <f t="shared" si="987"/>
        <v>0</v>
      </c>
      <c r="U697" s="70"/>
      <c r="V697" s="72"/>
      <c r="W697" s="72"/>
      <c r="X697" s="72"/>
    </row>
    <row r="698" spans="1:24" x14ac:dyDescent="0.3">
      <c r="A698" s="72"/>
      <c r="B698" s="73">
        <v>7</v>
      </c>
      <c r="C698" s="74"/>
      <c r="D698" s="56">
        <f t="shared" si="978"/>
        <v>0</v>
      </c>
      <c r="E698" s="56">
        <f t="shared" si="979"/>
        <v>0</v>
      </c>
      <c r="F698" s="75">
        <f t="shared" si="980"/>
        <v>0</v>
      </c>
      <c r="G698" s="76"/>
      <c r="H698" s="76"/>
      <c r="I698" s="77">
        <f t="shared" si="981"/>
        <v>0</v>
      </c>
      <c r="J698" s="16">
        <f t="shared" si="982"/>
        <v>0</v>
      </c>
      <c r="K698" s="77">
        <f t="shared" si="983"/>
        <v>0</v>
      </c>
      <c r="L698" s="77">
        <f t="shared" si="984"/>
        <v>0</v>
      </c>
      <c r="M698" s="73"/>
      <c r="N698" s="78">
        <f t="shared" si="985"/>
        <v>0</v>
      </c>
      <c r="O698" s="73"/>
      <c r="P698" s="73"/>
      <c r="Q698" s="73"/>
      <c r="R698" s="68">
        <f t="shared" si="986"/>
        <v>0</v>
      </c>
      <c r="S698" s="65"/>
      <c r="T698" s="69">
        <f t="shared" si="987"/>
        <v>0</v>
      </c>
      <c r="U698" s="70"/>
      <c r="V698" s="72"/>
      <c r="W698" s="72"/>
      <c r="X698" s="72"/>
    </row>
    <row r="699" spans="1:24" x14ac:dyDescent="0.3">
      <c r="A699" s="72"/>
      <c r="B699" s="73">
        <v>7</v>
      </c>
      <c r="C699" s="74"/>
      <c r="D699" s="56">
        <f t="shared" si="978"/>
        <v>0</v>
      </c>
      <c r="E699" s="56">
        <f t="shared" si="979"/>
        <v>0</v>
      </c>
      <c r="F699" s="75">
        <f t="shared" si="980"/>
        <v>0</v>
      </c>
      <c r="G699" s="76"/>
      <c r="H699" s="76"/>
      <c r="I699" s="77">
        <f t="shared" si="981"/>
        <v>0</v>
      </c>
      <c r="J699" s="16">
        <f t="shared" si="982"/>
        <v>0</v>
      </c>
      <c r="K699" s="77">
        <f t="shared" si="983"/>
        <v>0</v>
      </c>
      <c r="L699" s="77">
        <f t="shared" si="984"/>
        <v>0</v>
      </c>
      <c r="M699" s="73"/>
      <c r="N699" s="78">
        <f t="shared" si="985"/>
        <v>0</v>
      </c>
      <c r="O699" s="73"/>
      <c r="P699" s="73"/>
      <c r="Q699" s="73"/>
      <c r="R699" s="68">
        <f t="shared" si="986"/>
        <v>0</v>
      </c>
      <c r="S699" s="65"/>
      <c r="T699" s="69">
        <f t="shared" si="987"/>
        <v>0</v>
      </c>
      <c r="U699" s="70"/>
      <c r="V699" s="72"/>
      <c r="W699" s="72"/>
      <c r="X699" s="72"/>
    </row>
    <row r="700" spans="1:24" x14ac:dyDescent="0.3">
      <c r="A700" s="72"/>
      <c r="B700" s="73">
        <v>7</v>
      </c>
      <c r="C700" s="74"/>
      <c r="D700" s="56">
        <f t="shared" si="978"/>
        <v>0</v>
      </c>
      <c r="E700" s="56">
        <f t="shared" si="979"/>
        <v>0</v>
      </c>
      <c r="F700" s="75">
        <f t="shared" si="980"/>
        <v>0</v>
      </c>
      <c r="G700" s="76"/>
      <c r="H700" s="76"/>
      <c r="I700" s="77">
        <f t="shared" si="981"/>
        <v>0</v>
      </c>
      <c r="J700" s="16">
        <f t="shared" si="982"/>
        <v>0</v>
      </c>
      <c r="K700" s="77">
        <f t="shared" si="983"/>
        <v>0</v>
      </c>
      <c r="L700" s="77">
        <f t="shared" si="984"/>
        <v>0</v>
      </c>
      <c r="M700" s="73"/>
      <c r="N700" s="78">
        <f t="shared" si="985"/>
        <v>0</v>
      </c>
      <c r="O700" s="73"/>
      <c r="P700" s="73"/>
      <c r="Q700" s="73"/>
      <c r="R700" s="68">
        <f t="shared" si="986"/>
        <v>0</v>
      </c>
      <c r="S700" s="65"/>
      <c r="T700" s="69">
        <f t="shared" si="987"/>
        <v>0</v>
      </c>
      <c r="U700" s="70"/>
      <c r="V700" s="72"/>
      <c r="W700" s="72"/>
      <c r="X700" s="72"/>
    </row>
    <row r="701" spans="1:24" x14ac:dyDescent="0.3">
      <c r="A701" s="72"/>
      <c r="B701" s="73">
        <v>7</v>
      </c>
      <c r="C701" s="74"/>
      <c r="D701" s="56">
        <f t="shared" si="978"/>
        <v>0</v>
      </c>
      <c r="E701" s="56">
        <f t="shared" si="979"/>
        <v>0</v>
      </c>
      <c r="F701" s="75">
        <f t="shared" si="980"/>
        <v>0</v>
      </c>
      <c r="G701" s="76"/>
      <c r="H701" s="76"/>
      <c r="I701" s="77">
        <f t="shared" si="981"/>
        <v>0</v>
      </c>
      <c r="J701" s="16">
        <f t="shared" si="982"/>
        <v>0</v>
      </c>
      <c r="K701" s="77">
        <f t="shared" si="983"/>
        <v>0</v>
      </c>
      <c r="L701" s="77">
        <f t="shared" si="984"/>
        <v>0</v>
      </c>
      <c r="M701" s="73"/>
      <c r="N701" s="78">
        <f t="shared" si="985"/>
        <v>0</v>
      </c>
      <c r="O701" s="73"/>
      <c r="P701" s="73"/>
      <c r="Q701" s="73"/>
      <c r="R701" s="68">
        <f t="shared" si="986"/>
        <v>0</v>
      </c>
      <c r="S701" s="65"/>
      <c r="T701" s="69">
        <f t="shared" si="987"/>
        <v>0</v>
      </c>
      <c r="U701" s="70"/>
      <c r="V701" s="72"/>
      <c r="W701" s="72"/>
      <c r="X701" s="72"/>
    </row>
    <row r="702" spans="1:24" x14ac:dyDescent="0.3">
      <c r="A702" s="72"/>
      <c r="B702" s="73">
        <v>7</v>
      </c>
      <c r="C702" s="74"/>
      <c r="D702" s="56">
        <f t="shared" si="978"/>
        <v>0</v>
      </c>
      <c r="E702" s="56">
        <f t="shared" si="979"/>
        <v>0</v>
      </c>
      <c r="F702" s="75">
        <f t="shared" si="980"/>
        <v>0</v>
      </c>
      <c r="G702" s="76"/>
      <c r="H702" s="76"/>
      <c r="I702" s="77">
        <f t="shared" si="981"/>
        <v>0</v>
      </c>
      <c r="J702" s="16">
        <f t="shared" si="982"/>
        <v>0</v>
      </c>
      <c r="K702" s="77">
        <f t="shared" si="983"/>
        <v>0</v>
      </c>
      <c r="L702" s="77">
        <f t="shared" si="984"/>
        <v>0</v>
      </c>
      <c r="M702" s="73"/>
      <c r="N702" s="78">
        <f t="shared" si="985"/>
        <v>0</v>
      </c>
      <c r="O702" s="73"/>
      <c r="P702" s="73"/>
      <c r="Q702" s="73"/>
      <c r="R702" s="68">
        <f t="shared" si="986"/>
        <v>0</v>
      </c>
      <c r="S702" s="65"/>
      <c r="T702" s="69">
        <f t="shared" si="987"/>
        <v>0</v>
      </c>
      <c r="U702" s="70"/>
      <c r="V702" s="72"/>
      <c r="W702" s="72"/>
      <c r="X702" s="72"/>
    </row>
    <row r="703" spans="1:24" x14ac:dyDescent="0.3">
      <c r="A703" s="72"/>
      <c r="B703" s="73">
        <v>7</v>
      </c>
      <c r="C703" s="74"/>
      <c r="D703" s="56">
        <f t="shared" si="972"/>
        <v>0</v>
      </c>
      <c r="E703" s="56">
        <f t="shared" si="973"/>
        <v>0</v>
      </c>
      <c r="F703" s="75">
        <f t="shared" si="974"/>
        <v>0</v>
      </c>
      <c r="G703" s="76"/>
      <c r="H703" s="76"/>
      <c r="I703" s="77">
        <f t="shared" ref="I703" si="988">K703+R703</f>
        <v>0</v>
      </c>
      <c r="J703" s="16">
        <f t="shared" ref="J703" si="989">P703+T703</f>
        <v>0</v>
      </c>
      <c r="K703" s="77">
        <f t="shared" ref="K703" si="990">L703+Q703</f>
        <v>0</v>
      </c>
      <c r="L703" s="77">
        <f t="shared" ref="L703" si="991">M703+N703</f>
        <v>0</v>
      </c>
      <c r="M703" s="73"/>
      <c r="N703" s="78">
        <f t="shared" si="975"/>
        <v>0</v>
      </c>
      <c r="O703" s="73"/>
      <c r="P703" s="73"/>
      <c r="Q703" s="73"/>
      <c r="R703" s="68">
        <f t="shared" si="976"/>
        <v>0</v>
      </c>
      <c r="S703" s="65"/>
      <c r="T703" s="69">
        <f t="shared" si="977"/>
        <v>0</v>
      </c>
      <c r="U703" s="70"/>
      <c r="V703" s="72"/>
      <c r="W703" s="72"/>
      <c r="X703" s="72"/>
    </row>
    <row r="704" spans="1:24" x14ac:dyDescent="0.3">
      <c r="A704" s="79" t="s">
        <v>149</v>
      </c>
      <c r="B704" s="57">
        <v>7</v>
      </c>
      <c r="C704" s="12">
        <f>SUM(C694:C703)</f>
        <v>0</v>
      </c>
      <c r="D704" s="12">
        <f>SUM(D694:D703)</f>
        <v>0</v>
      </c>
      <c r="E704" s="12">
        <f>SUM(E694:E703)</f>
        <v>0</v>
      </c>
      <c r="F704" s="56" t="s">
        <v>14</v>
      </c>
      <c r="G704" s="57" t="s">
        <v>14</v>
      </c>
      <c r="H704" s="57" t="s">
        <v>14</v>
      </c>
      <c r="I704" s="12">
        <f>SUM(I694:I703)</f>
        <v>0</v>
      </c>
      <c r="J704" s="56" t="s">
        <v>14</v>
      </c>
      <c r="K704" s="12">
        <f>SUM(K694:K703)</f>
        <v>0</v>
      </c>
      <c r="L704" s="12">
        <f>SUM(L694:L703)</f>
        <v>0</v>
      </c>
      <c r="M704" s="12">
        <f>SUM(M694:M703)</f>
        <v>0</v>
      </c>
      <c r="N704" s="12">
        <f>SUM(N694:N703)</f>
        <v>0</v>
      </c>
      <c r="O704" s="12">
        <f>SUM(O694:O703)</f>
        <v>0</v>
      </c>
      <c r="P704" s="56" t="s">
        <v>14</v>
      </c>
      <c r="Q704" s="12">
        <f>SUM(Q694:Q703)</f>
        <v>0</v>
      </c>
      <c r="R704" s="12">
        <f>SUM(R694:R703)</f>
        <v>0</v>
      </c>
      <c r="S704" s="12">
        <f>SUM(S694:S703)</f>
        <v>0</v>
      </c>
      <c r="T704" s="56" t="s">
        <v>14</v>
      </c>
      <c r="U704" s="57" t="s">
        <v>14</v>
      </c>
      <c r="V704" s="57" t="s">
        <v>14</v>
      </c>
      <c r="W704" s="57" t="s">
        <v>14</v>
      </c>
      <c r="X704" s="57" t="s">
        <v>14</v>
      </c>
    </row>
    <row r="705" spans="1:28" x14ac:dyDescent="0.3">
      <c r="A705" s="79" t="s">
        <v>150</v>
      </c>
      <c r="B705" s="57">
        <v>7</v>
      </c>
      <c r="C705" s="56" t="s">
        <v>14</v>
      </c>
      <c r="D705" s="56" t="s">
        <v>14</v>
      </c>
      <c r="E705" s="56" t="s">
        <v>14</v>
      </c>
      <c r="F705" s="12">
        <f>SUM(F694:F703)</f>
        <v>0</v>
      </c>
      <c r="G705" s="57" t="s">
        <v>14</v>
      </c>
      <c r="H705" s="57" t="s">
        <v>14</v>
      </c>
      <c r="I705" s="57" t="s">
        <v>14</v>
      </c>
      <c r="J705" s="12">
        <f>SUM(J694:J703)</f>
        <v>0</v>
      </c>
      <c r="K705" s="57" t="s">
        <v>14</v>
      </c>
      <c r="L705" s="57" t="s">
        <v>14</v>
      </c>
      <c r="M705" s="57" t="s">
        <v>14</v>
      </c>
      <c r="N705" s="57" t="s">
        <v>14</v>
      </c>
      <c r="O705" s="57" t="s">
        <v>14</v>
      </c>
      <c r="P705" s="12">
        <f>SUM(P694:P703)</f>
        <v>0</v>
      </c>
      <c r="Q705" s="57" t="s">
        <v>14</v>
      </c>
      <c r="R705" s="57" t="s">
        <v>14</v>
      </c>
      <c r="S705" s="57" t="s">
        <v>14</v>
      </c>
      <c r="T705" s="12">
        <f>SUM(T694:T703)</f>
        <v>0</v>
      </c>
      <c r="U705" s="16" t="s">
        <v>14</v>
      </c>
      <c r="V705" s="57" t="s">
        <v>14</v>
      </c>
      <c r="W705" s="57" t="s">
        <v>14</v>
      </c>
      <c r="X705" s="57" t="s">
        <v>14</v>
      </c>
    </row>
    <row r="706" spans="1:28" x14ac:dyDescent="0.3">
      <c r="A706" s="79" t="s">
        <v>151</v>
      </c>
      <c r="B706" s="57">
        <v>7</v>
      </c>
      <c r="C706" s="12">
        <f>SUMIF(H694:H703,"f",C694:C703)</f>
        <v>0</v>
      </c>
      <c r="D706" s="12">
        <f>SUMIF(H694:H703,"f",D694:D703)</f>
        <v>0</v>
      </c>
      <c r="E706" s="12">
        <f>SUMIF(H694:H703,"f",E694:E703)</f>
        <v>0</v>
      </c>
      <c r="F706" s="56" t="s">
        <v>14</v>
      </c>
      <c r="G706" s="57" t="s">
        <v>14</v>
      </c>
      <c r="H706" s="57" t="s">
        <v>14</v>
      </c>
      <c r="I706" s="12">
        <f>SUMIF(H694:H703,"f",I694:I703)</f>
        <v>0</v>
      </c>
      <c r="J706" s="57" t="s">
        <v>14</v>
      </c>
      <c r="K706" s="12">
        <f>SUMIF(H694:H703,"f",K694:K703)</f>
        <v>0</v>
      </c>
      <c r="L706" s="12">
        <f>SUMIF(H694:H703,"f",L694:L703)</f>
        <v>0</v>
      </c>
      <c r="M706" s="12">
        <f>SUMIF(H694:H703,"f",M694:M703)</f>
        <v>0</v>
      </c>
      <c r="N706" s="12">
        <f>SUMIF(H694:H703,"f",N694:N703)</f>
        <v>0</v>
      </c>
      <c r="O706" s="12">
        <f>SUMIF(H694:H703,"f",O694:O703)</f>
        <v>0</v>
      </c>
      <c r="P706" s="57" t="s">
        <v>14</v>
      </c>
      <c r="Q706" s="12">
        <f>SUMIF(H694:H703,"f",Q694:Q703)</f>
        <v>0</v>
      </c>
      <c r="R706" s="12">
        <f>SUMIF(H694:H703,"f",R694:R703)</f>
        <v>0</v>
      </c>
      <c r="S706" s="12">
        <f>SUMIF(H694:H703,"f",S694:S703)</f>
        <v>0</v>
      </c>
      <c r="T706" s="57" t="s">
        <v>14</v>
      </c>
      <c r="U706" s="57" t="s">
        <v>14</v>
      </c>
      <c r="V706" s="57" t="s">
        <v>14</v>
      </c>
      <c r="W706" s="57" t="s">
        <v>14</v>
      </c>
      <c r="X706" s="57" t="s">
        <v>14</v>
      </c>
    </row>
    <row r="707" spans="1:28" x14ac:dyDescent="0.3">
      <c r="A707" s="183" t="s">
        <v>32</v>
      </c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</row>
    <row r="708" spans="1:28" x14ac:dyDescent="0.3">
      <c r="A708" s="72"/>
      <c r="B708" s="73">
        <v>7</v>
      </c>
      <c r="C708" s="74"/>
      <c r="D708" s="56">
        <f t="shared" ref="D708:D717" si="992">IF(C708&gt;0,K708/(I708/C708),0)</f>
        <v>0</v>
      </c>
      <c r="E708" s="56">
        <f t="shared" ref="E708:E717" si="993">IF(C708&gt;0,R708/(I708/C708),0)</f>
        <v>0</v>
      </c>
      <c r="F708" s="75">
        <f t="shared" ref="F708:F717" si="994">IF(U708&gt;0,FLOOR((P708+T708)/U708,0.1),0)</f>
        <v>0</v>
      </c>
      <c r="G708" s="76"/>
      <c r="H708" s="76"/>
      <c r="I708" s="77">
        <f>K708+R708</f>
        <v>0</v>
      </c>
      <c r="J708" s="16">
        <f>P708+T708</f>
        <v>0</v>
      </c>
      <c r="K708" s="77">
        <f>L708+Q708</f>
        <v>0</v>
      </c>
      <c r="L708" s="77">
        <f>M708+N708</f>
        <v>0</v>
      </c>
      <c r="M708" s="73"/>
      <c r="N708" s="78">
        <f t="shared" ref="N708:N717" si="995">O708+P708</f>
        <v>0</v>
      </c>
      <c r="O708" s="73"/>
      <c r="P708" s="73"/>
      <c r="Q708" s="73"/>
      <c r="R708" s="68">
        <f t="shared" ref="R708:R717" si="996">(C708*U708)-K708</f>
        <v>0</v>
      </c>
      <c r="S708" s="65"/>
      <c r="T708" s="69">
        <f t="shared" ref="T708:T717" si="997">R708-S708</f>
        <v>0</v>
      </c>
      <c r="U708" s="72"/>
      <c r="V708" s="72"/>
      <c r="W708" s="72"/>
      <c r="X708" s="72"/>
    </row>
    <row r="709" spans="1:28" x14ac:dyDescent="0.3">
      <c r="A709" s="72"/>
      <c r="B709" s="73">
        <v>7</v>
      </c>
      <c r="C709" s="74"/>
      <c r="D709" s="56">
        <f t="shared" ref="D709:D716" si="998">IF(C709&gt;0,K709/(I709/C709),0)</f>
        <v>0</v>
      </c>
      <c r="E709" s="56">
        <f t="shared" ref="E709:E716" si="999">IF(C709&gt;0,R709/(I709/C709),0)</f>
        <v>0</v>
      </c>
      <c r="F709" s="75">
        <f t="shared" ref="F709:F716" si="1000">IF(U709&gt;0,FLOOR((P709+T709)/U709,0.1),0)</f>
        <v>0</v>
      </c>
      <c r="G709" s="76"/>
      <c r="H709" s="76"/>
      <c r="I709" s="77">
        <f t="shared" ref="I709:I716" si="1001">K709+R709</f>
        <v>0</v>
      </c>
      <c r="J709" s="16">
        <f t="shared" ref="J709:J716" si="1002">P709+T709</f>
        <v>0</v>
      </c>
      <c r="K709" s="77">
        <f t="shared" ref="K709:K716" si="1003">L709+Q709</f>
        <v>0</v>
      </c>
      <c r="L709" s="77">
        <f t="shared" ref="L709:L716" si="1004">M709+N709</f>
        <v>0</v>
      </c>
      <c r="M709" s="73"/>
      <c r="N709" s="78">
        <f t="shared" ref="N709:N716" si="1005">O709+P709</f>
        <v>0</v>
      </c>
      <c r="O709" s="73"/>
      <c r="P709" s="73"/>
      <c r="Q709" s="73"/>
      <c r="R709" s="68">
        <f t="shared" ref="R709:R716" si="1006">(C709*U709)-K709</f>
        <v>0</v>
      </c>
      <c r="S709" s="65"/>
      <c r="T709" s="69">
        <f t="shared" ref="T709:T716" si="1007">R709-S709</f>
        <v>0</v>
      </c>
      <c r="U709" s="72"/>
      <c r="V709" s="72"/>
      <c r="W709" s="72"/>
      <c r="X709" s="72"/>
    </row>
    <row r="710" spans="1:28" x14ac:dyDescent="0.3">
      <c r="A710" s="72"/>
      <c r="B710" s="73">
        <v>7</v>
      </c>
      <c r="C710" s="74"/>
      <c r="D710" s="56">
        <f t="shared" si="998"/>
        <v>0</v>
      </c>
      <c r="E710" s="56">
        <f t="shared" si="999"/>
        <v>0</v>
      </c>
      <c r="F710" s="75">
        <f t="shared" si="1000"/>
        <v>0</v>
      </c>
      <c r="G710" s="76"/>
      <c r="H710" s="76"/>
      <c r="I710" s="77">
        <f t="shared" si="1001"/>
        <v>0</v>
      </c>
      <c r="J710" s="16">
        <f t="shared" si="1002"/>
        <v>0</v>
      </c>
      <c r="K710" s="77">
        <f t="shared" si="1003"/>
        <v>0</v>
      </c>
      <c r="L710" s="77">
        <f t="shared" si="1004"/>
        <v>0</v>
      </c>
      <c r="M710" s="73"/>
      <c r="N710" s="78">
        <f t="shared" si="1005"/>
        <v>0</v>
      </c>
      <c r="O710" s="73"/>
      <c r="P710" s="73"/>
      <c r="Q710" s="73"/>
      <c r="R710" s="68">
        <f t="shared" si="1006"/>
        <v>0</v>
      </c>
      <c r="S710" s="65"/>
      <c r="T710" s="69">
        <f t="shared" si="1007"/>
        <v>0</v>
      </c>
      <c r="U710" s="72"/>
      <c r="V710" s="72"/>
      <c r="W710" s="72"/>
      <c r="X710" s="72"/>
    </row>
    <row r="711" spans="1:28" x14ac:dyDescent="0.3">
      <c r="A711" s="72"/>
      <c r="B711" s="73">
        <v>7</v>
      </c>
      <c r="C711" s="74"/>
      <c r="D711" s="56">
        <f t="shared" si="998"/>
        <v>0</v>
      </c>
      <c r="E711" s="56">
        <f t="shared" si="999"/>
        <v>0</v>
      </c>
      <c r="F711" s="75">
        <f t="shared" si="1000"/>
        <v>0</v>
      </c>
      <c r="G711" s="76"/>
      <c r="H711" s="76"/>
      <c r="I711" s="77">
        <f t="shared" si="1001"/>
        <v>0</v>
      </c>
      <c r="J711" s="16">
        <f t="shared" si="1002"/>
        <v>0</v>
      </c>
      <c r="K711" s="77">
        <f t="shared" si="1003"/>
        <v>0</v>
      </c>
      <c r="L711" s="77">
        <f t="shared" si="1004"/>
        <v>0</v>
      </c>
      <c r="M711" s="73"/>
      <c r="N711" s="78">
        <f t="shared" si="1005"/>
        <v>0</v>
      </c>
      <c r="O711" s="73"/>
      <c r="P711" s="73"/>
      <c r="Q711" s="73"/>
      <c r="R711" s="68">
        <f t="shared" si="1006"/>
        <v>0</v>
      </c>
      <c r="S711" s="65"/>
      <c r="T711" s="69">
        <f t="shared" si="1007"/>
        <v>0</v>
      </c>
      <c r="U711" s="72"/>
      <c r="V711" s="72"/>
      <c r="W711" s="72"/>
      <c r="X711" s="72"/>
    </row>
    <row r="712" spans="1:28" x14ac:dyDescent="0.3">
      <c r="A712" s="72"/>
      <c r="B712" s="73">
        <v>7</v>
      </c>
      <c r="C712" s="74"/>
      <c r="D712" s="56">
        <f t="shared" si="998"/>
        <v>0</v>
      </c>
      <c r="E712" s="56">
        <f t="shared" si="999"/>
        <v>0</v>
      </c>
      <c r="F712" s="75">
        <f t="shared" si="1000"/>
        <v>0</v>
      </c>
      <c r="G712" s="76"/>
      <c r="H712" s="76"/>
      <c r="I712" s="77">
        <f t="shared" si="1001"/>
        <v>0</v>
      </c>
      <c r="J712" s="16">
        <f t="shared" si="1002"/>
        <v>0</v>
      </c>
      <c r="K712" s="77">
        <f t="shared" si="1003"/>
        <v>0</v>
      </c>
      <c r="L712" s="77">
        <f t="shared" si="1004"/>
        <v>0</v>
      </c>
      <c r="M712" s="73"/>
      <c r="N712" s="78">
        <f t="shared" si="1005"/>
        <v>0</v>
      </c>
      <c r="O712" s="73"/>
      <c r="P712" s="73"/>
      <c r="Q712" s="73"/>
      <c r="R712" s="68">
        <f t="shared" si="1006"/>
        <v>0</v>
      </c>
      <c r="S712" s="65"/>
      <c r="T712" s="69">
        <f t="shared" si="1007"/>
        <v>0</v>
      </c>
      <c r="U712" s="72"/>
      <c r="V712" s="72"/>
      <c r="W712" s="72"/>
      <c r="X712" s="72"/>
    </row>
    <row r="713" spans="1:28" x14ac:dyDescent="0.3">
      <c r="A713" s="72"/>
      <c r="B713" s="73">
        <v>7</v>
      </c>
      <c r="C713" s="74"/>
      <c r="D713" s="56">
        <f t="shared" si="998"/>
        <v>0</v>
      </c>
      <c r="E713" s="56">
        <f t="shared" si="999"/>
        <v>0</v>
      </c>
      <c r="F713" s="75">
        <f t="shared" si="1000"/>
        <v>0</v>
      </c>
      <c r="G713" s="76"/>
      <c r="H713" s="76"/>
      <c r="I713" s="77">
        <f t="shared" si="1001"/>
        <v>0</v>
      </c>
      <c r="J713" s="16">
        <f t="shared" si="1002"/>
        <v>0</v>
      </c>
      <c r="K713" s="77">
        <f t="shared" si="1003"/>
        <v>0</v>
      </c>
      <c r="L713" s="77">
        <f t="shared" si="1004"/>
        <v>0</v>
      </c>
      <c r="M713" s="73"/>
      <c r="N713" s="78">
        <f t="shared" si="1005"/>
        <v>0</v>
      </c>
      <c r="O713" s="73"/>
      <c r="P713" s="73"/>
      <c r="Q713" s="73"/>
      <c r="R713" s="68">
        <f t="shared" si="1006"/>
        <v>0</v>
      </c>
      <c r="S713" s="65"/>
      <c r="T713" s="69">
        <f t="shared" si="1007"/>
        <v>0</v>
      </c>
      <c r="U713" s="72"/>
      <c r="V713" s="72"/>
      <c r="W713" s="72"/>
      <c r="X713" s="72"/>
    </row>
    <row r="714" spans="1:28" x14ac:dyDescent="0.3">
      <c r="A714" s="72"/>
      <c r="B714" s="73">
        <v>7</v>
      </c>
      <c r="C714" s="74"/>
      <c r="D714" s="56">
        <f t="shared" si="998"/>
        <v>0</v>
      </c>
      <c r="E714" s="56">
        <f t="shared" si="999"/>
        <v>0</v>
      </c>
      <c r="F714" s="75">
        <f t="shared" si="1000"/>
        <v>0</v>
      </c>
      <c r="G714" s="76"/>
      <c r="H714" s="76"/>
      <c r="I714" s="77">
        <f t="shared" si="1001"/>
        <v>0</v>
      </c>
      <c r="J714" s="16">
        <f t="shared" si="1002"/>
        <v>0</v>
      </c>
      <c r="K714" s="77">
        <f t="shared" si="1003"/>
        <v>0</v>
      </c>
      <c r="L714" s="77">
        <f t="shared" si="1004"/>
        <v>0</v>
      </c>
      <c r="M714" s="73"/>
      <c r="N714" s="78">
        <f t="shared" si="1005"/>
        <v>0</v>
      </c>
      <c r="O714" s="73"/>
      <c r="P714" s="73"/>
      <c r="Q714" s="73"/>
      <c r="R714" s="68">
        <f t="shared" si="1006"/>
        <v>0</v>
      </c>
      <c r="S714" s="65"/>
      <c r="T714" s="69">
        <f t="shared" si="1007"/>
        <v>0</v>
      </c>
      <c r="U714" s="72"/>
      <c r="V714" s="72"/>
      <c r="W714" s="72"/>
      <c r="X714" s="72"/>
    </row>
    <row r="715" spans="1:28" x14ac:dyDescent="0.3">
      <c r="A715" s="72"/>
      <c r="B715" s="73">
        <v>7</v>
      </c>
      <c r="C715" s="74"/>
      <c r="D715" s="56">
        <f t="shared" si="998"/>
        <v>0</v>
      </c>
      <c r="E715" s="56">
        <f t="shared" si="999"/>
        <v>0</v>
      </c>
      <c r="F715" s="75">
        <f t="shared" si="1000"/>
        <v>0</v>
      </c>
      <c r="G715" s="76"/>
      <c r="H715" s="76"/>
      <c r="I715" s="77">
        <f t="shared" si="1001"/>
        <v>0</v>
      </c>
      <c r="J715" s="16">
        <f t="shared" si="1002"/>
        <v>0</v>
      </c>
      <c r="K715" s="77">
        <f t="shared" si="1003"/>
        <v>0</v>
      </c>
      <c r="L715" s="77">
        <f t="shared" si="1004"/>
        <v>0</v>
      </c>
      <c r="M715" s="73"/>
      <c r="N715" s="78">
        <f t="shared" si="1005"/>
        <v>0</v>
      </c>
      <c r="O715" s="73"/>
      <c r="P715" s="73"/>
      <c r="Q715" s="73"/>
      <c r="R715" s="68">
        <f t="shared" si="1006"/>
        <v>0</v>
      </c>
      <c r="S715" s="65"/>
      <c r="T715" s="69">
        <f t="shared" si="1007"/>
        <v>0</v>
      </c>
      <c r="U715" s="72"/>
      <c r="V715" s="72"/>
      <c r="W715" s="72"/>
      <c r="X715" s="72"/>
    </row>
    <row r="716" spans="1:28" x14ac:dyDescent="0.3">
      <c r="A716" s="72"/>
      <c r="B716" s="73">
        <v>7</v>
      </c>
      <c r="C716" s="74"/>
      <c r="D716" s="56">
        <f t="shared" si="998"/>
        <v>0</v>
      </c>
      <c r="E716" s="56">
        <f t="shared" si="999"/>
        <v>0</v>
      </c>
      <c r="F716" s="75">
        <f t="shared" si="1000"/>
        <v>0</v>
      </c>
      <c r="G716" s="76"/>
      <c r="H716" s="76"/>
      <c r="I716" s="77">
        <f t="shared" si="1001"/>
        <v>0</v>
      </c>
      <c r="J716" s="16">
        <f t="shared" si="1002"/>
        <v>0</v>
      </c>
      <c r="K716" s="77">
        <f t="shared" si="1003"/>
        <v>0</v>
      </c>
      <c r="L716" s="77">
        <f t="shared" si="1004"/>
        <v>0</v>
      </c>
      <c r="M716" s="73"/>
      <c r="N716" s="78">
        <f t="shared" si="1005"/>
        <v>0</v>
      </c>
      <c r="O716" s="73"/>
      <c r="P716" s="73"/>
      <c r="Q716" s="73"/>
      <c r="R716" s="68">
        <f t="shared" si="1006"/>
        <v>0</v>
      </c>
      <c r="S716" s="65"/>
      <c r="T716" s="69">
        <f t="shared" si="1007"/>
        <v>0</v>
      </c>
      <c r="U716" s="72"/>
      <c r="V716" s="72"/>
      <c r="W716" s="72"/>
      <c r="X716" s="72"/>
    </row>
    <row r="717" spans="1:28" x14ac:dyDescent="0.3">
      <c r="A717" s="72"/>
      <c r="B717" s="73">
        <v>7</v>
      </c>
      <c r="C717" s="74"/>
      <c r="D717" s="56">
        <f t="shared" si="992"/>
        <v>0</v>
      </c>
      <c r="E717" s="56">
        <f t="shared" si="993"/>
        <v>0</v>
      </c>
      <c r="F717" s="75">
        <f t="shared" si="994"/>
        <v>0</v>
      </c>
      <c r="G717" s="76"/>
      <c r="H717" s="76"/>
      <c r="I717" s="77">
        <f t="shared" ref="I717" si="1008">K717+R717</f>
        <v>0</v>
      </c>
      <c r="J717" s="16">
        <f t="shared" ref="J717" si="1009">P717+T717</f>
        <v>0</v>
      </c>
      <c r="K717" s="77">
        <f t="shared" ref="K717" si="1010">L717+Q717</f>
        <v>0</v>
      </c>
      <c r="L717" s="77">
        <f t="shared" ref="L717" si="1011">M717+N717</f>
        <v>0</v>
      </c>
      <c r="M717" s="73"/>
      <c r="N717" s="78">
        <f t="shared" si="995"/>
        <v>0</v>
      </c>
      <c r="O717" s="73"/>
      <c r="P717" s="73"/>
      <c r="Q717" s="73"/>
      <c r="R717" s="68">
        <f t="shared" si="996"/>
        <v>0</v>
      </c>
      <c r="S717" s="65"/>
      <c r="T717" s="69">
        <f t="shared" si="997"/>
        <v>0</v>
      </c>
      <c r="U717" s="72"/>
      <c r="V717" s="72"/>
      <c r="W717" s="72"/>
      <c r="X717" s="72"/>
    </row>
    <row r="718" spans="1:28" s="13" customFormat="1" x14ac:dyDescent="0.3">
      <c r="A718" s="79" t="s">
        <v>149</v>
      </c>
      <c r="B718" s="57">
        <v>7</v>
      </c>
      <c r="C718" s="12">
        <f>SUM(C708:C717)</f>
        <v>0</v>
      </c>
      <c r="D718" s="12">
        <f>SUM(D708:D717)</f>
        <v>0</v>
      </c>
      <c r="E718" s="12">
        <f>SUM(E708:E717)</f>
        <v>0</v>
      </c>
      <c r="F718" s="56" t="s">
        <v>14</v>
      </c>
      <c r="G718" s="57" t="s">
        <v>14</v>
      </c>
      <c r="H718" s="57" t="s">
        <v>14</v>
      </c>
      <c r="I718" s="12">
        <f>SUM(I708:I717)</f>
        <v>0</v>
      </c>
      <c r="J718" s="56" t="s">
        <v>14</v>
      </c>
      <c r="K718" s="12">
        <f>SUM(K708:K717)</f>
        <v>0</v>
      </c>
      <c r="L718" s="12">
        <f>SUM(L708:L717)</f>
        <v>0</v>
      </c>
      <c r="M718" s="12">
        <f>SUM(M708:M717)</f>
        <v>0</v>
      </c>
      <c r="N718" s="12">
        <f>SUM(N708:N717)</f>
        <v>0</v>
      </c>
      <c r="O718" s="12">
        <f>SUM(O708:O717)</f>
        <v>0</v>
      </c>
      <c r="P718" s="56" t="s">
        <v>14</v>
      </c>
      <c r="Q718" s="12">
        <f>SUM(Q708:Q717)</f>
        <v>0</v>
      </c>
      <c r="R718" s="12">
        <f>SUM(R708:R717)</f>
        <v>0</v>
      </c>
      <c r="S718" s="12">
        <f>SUM(S708:S717)</f>
        <v>0</v>
      </c>
      <c r="T718" s="56" t="s">
        <v>14</v>
      </c>
      <c r="U718" s="57" t="s">
        <v>14</v>
      </c>
      <c r="V718" s="57" t="s">
        <v>14</v>
      </c>
      <c r="W718" s="57" t="s">
        <v>14</v>
      </c>
      <c r="X718" s="57" t="s">
        <v>14</v>
      </c>
      <c r="Y718" s="2"/>
      <c r="Z718" s="2"/>
      <c r="AA718" s="2"/>
      <c r="AB718" s="2"/>
    </row>
    <row r="719" spans="1:28" s="13" customFormat="1" x14ac:dyDescent="0.3">
      <c r="A719" s="79" t="s">
        <v>150</v>
      </c>
      <c r="B719" s="57">
        <v>7</v>
      </c>
      <c r="C719" s="56" t="s">
        <v>14</v>
      </c>
      <c r="D719" s="56" t="s">
        <v>14</v>
      </c>
      <c r="E719" s="56" t="s">
        <v>14</v>
      </c>
      <c r="F719" s="12">
        <f>SUM(F708:F717)</f>
        <v>0</v>
      </c>
      <c r="G719" s="57" t="s">
        <v>14</v>
      </c>
      <c r="H719" s="57" t="s">
        <v>14</v>
      </c>
      <c r="I719" s="57" t="s">
        <v>14</v>
      </c>
      <c r="J719" s="12">
        <f>SUM(J708:J717)</f>
        <v>0</v>
      </c>
      <c r="K719" s="57" t="s">
        <v>14</v>
      </c>
      <c r="L719" s="57" t="s">
        <v>14</v>
      </c>
      <c r="M719" s="57" t="s">
        <v>14</v>
      </c>
      <c r="N719" s="57" t="s">
        <v>14</v>
      </c>
      <c r="O719" s="57" t="s">
        <v>14</v>
      </c>
      <c r="P719" s="12">
        <f>SUM(P708:P717)</f>
        <v>0</v>
      </c>
      <c r="Q719" s="57" t="s">
        <v>14</v>
      </c>
      <c r="R719" s="57" t="s">
        <v>14</v>
      </c>
      <c r="S719" s="57" t="s">
        <v>14</v>
      </c>
      <c r="T719" s="12">
        <f>SUM(T708:T717)</f>
        <v>0</v>
      </c>
      <c r="U719" s="16" t="s">
        <v>14</v>
      </c>
      <c r="V719" s="57" t="s">
        <v>14</v>
      </c>
      <c r="W719" s="57" t="s">
        <v>14</v>
      </c>
      <c r="X719" s="57" t="s">
        <v>14</v>
      </c>
      <c r="Y719" s="2"/>
      <c r="Z719" s="2"/>
      <c r="AA719" s="2"/>
      <c r="AB719" s="2"/>
    </row>
    <row r="720" spans="1:28" s="13" customFormat="1" x14ac:dyDescent="0.3">
      <c r="A720" s="79" t="s">
        <v>151</v>
      </c>
      <c r="B720" s="57">
        <v>7</v>
      </c>
      <c r="C720" s="12">
        <f>SUMIF(H708:H717,"f",C708:C717)</f>
        <v>0</v>
      </c>
      <c r="D720" s="12">
        <f>SUMIF(H708:H717,"f",D708:D717)</f>
        <v>0</v>
      </c>
      <c r="E720" s="12">
        <f>SUMIF(H708:H717,"f",E708:E717)</f>
        <v>0</v>
      </c>
      <c r="F720" s="56" t="s">
        <v>14</v>
      </c>
      <c r="G720" s="57" t="s">
        <v>14</v>
      </c>
      <c r="H720" s="57" t="s">
        <v>14</v>
      </c>
      <c r="I720" s="12">
        <f>SUMIF(H708:H717,"f",I708:I717)</f>
        <v>0</v>
      </c>
      <c r="J720" s="57" t="s">
        <v>14</v>
      </c>
      <c r="K720" s="12">
        <f>SUMIF(H708:H717,"f",K708:K717)</f>
        <v>0</v>
      </c>
      <c r="L720" s="12">
        <f>SUMIF(H708:H717,"f",L708:L717)</f>
        <v>0</v>
      </c>
      <c r="M720" s="12">
        <f>SUMIF(H708:H717,"f",M708:M717)</f>
        <v>0</v>
      </c>
      <c r="N720" s="12">
        <f>SUMIF(H708:H717,"f",N708:N717)</f>
        <v>0</v>
      </c>
      <c r="O720" s="12">
        <f>SUMIF(H708:H717,"f",O708:O717)</f>
        <v>0</v>
      </c>
      <c r="P720" s="57" t="s">
        <v>14</v>
      </c>
      <c r="Q720" s="12">
        <f>SUMIF(H708:H717,"f",Q708:Q717)</f>
        <v>0</v>
      </c>
      <c r="R720" s="12">
        <f>SUMIF(H708:H717,"f",R708:R717)</f>
        <v>0</v>
      </c>
      <c r="S720" s="12">
        <f>SUMIF(H708:H717,"f",S708:S717)</f>
        <v>0</v>
      </c>
      <c r="T720" s="57" t="s">
        <v>14</v>
      </c>
      <c r="U720" s="57" t="s">
        <v>14</v>
      </c>
      <c r="V720" s="57" t="s">
        <v>14</v>
      </c>
      <c r="W720" s="57" t="s">
        <v>14</v>
      </c>
      <c r="X720" s="57" t="s">
        <v>14</v>
      </c>
      <c r="Y720" s="2"/>
      <c r="Z720" s="2"/>
      <c r="AA720" s="2"/>
      <c r="AB720" s="2"/>
    </row>
    <row r="721" spans="1:28" s="18" customFormat="1" ht="17.399999999999999" x14ac:dyDescent="0.35">
      <c r="A721" s="80" t="s">
        <v>85</v>
      </c>
      <c r="B721" s="81">
        <v>7</v>
      </c>
      <c r="C721" s="82">
        <f>SUM(C634,C648,C662,C676,C690,C704,C718)</f>
        <v>30</v>
      </c>
      <c r="D721" s="82">
        <f>SUM(D634,D648,D662,D676,D690,D704,D718)</f>
        <v>13.406666666666666</v>
      </c>
      <c r="E721" s="82">
        <f>SUM(E634,E648,E662,E676,E690,E704,E718)</f>
        <v>16.593333333333334</v>
      </c>
      <c r="F721" s="82">
        <f>SUM(F635,F649,F663,F677,F691,F705,F719)</f>
        <v>15.3</v>
      </c>
      <c r="G721" s="83" t="s">
        <v>14</v>
      </c>
      <c r="H721" s="83" t="s">
        <v>14</v>
      </c>
      <c r="I721" s="82">
        <f>SUM(I634,I648,I662,I676,I690,I704,I718)</f>
        <v>755</v>
      </c>
      <c r="J721" s="82">
        <f>SUM(J635,J649,J663,J677,J691,J705,J719)</f>
        <v>387</v>
      </c>
      <c r="K721" s="82">
        <f>SUM(K634,K648,K662,K676,K690,K704,K718)</f>
        <v>338</v>
      </c>
      <c r="L721" s="82">
        <f>SUM(L634,L648,L662,L676,L690,L704,L718)</f>
        <v>270</v>
      </c>
      <c r="M721" s="82">
        <f>SUM(M634,M648,M662,M676,M690,M704,M718)</f>
        <v>120</v>
      </c>
      <c r="N721" s="82">
        <f>SUM(N634,N648,N662,N676,N690,N704,N718)</f>
        <v>150</v>
      </c>
      <c r="O721" s="82">
        <f>SUM(O634,O648,O662,O676,O690,O704,O718)</f>
        <v>30</v>
      </c>
      <c r="P721" s="82">
        <f>SUM(P635,P649,P663,P677,P691,P705,P719)</f>
        <v>120</v>
      </c>
      <c r="Q721" s="82">
        <f>SUM(Q634,Q648,Q662,Q676,Q690,Q704,Q718)</f>
        <v>68</v>
      </c>
      <c r="R721" s="82">
        <f>SUM(R634,R648,R662,R676,R690,R704,R718)</f>
        <v>417</v>
      </c>
      <c r="S721" s="82">
        <f>SUM(S634,S648,S662,S676,S690,S704,S718)</f>
        <v>150</v>
      </c>
      <c r="T721" s="82">
        <f>SUM(T635,T649,T663,T677,T691,T705,T719)</f>
        <v>267</v>
      </c>
      <c r="U721" s="83" t="s">
        <v>14</v>
      </c>
      <c r="V721" s="83" t="s">
        <v>14</v>
      </c>
      <c r="W721" s="83" t="s">
        <v>14</v>
      </c>
      <c r="X721" s="83" t="s">
        <v>14</v>
      </c>
      <c r="Y721" s="17"/>
      <c r="Z721" s="2"/>
      <c r="AA721" s="2"/>
      <c r="AB721" s="2"/>
    </row>
    <row r="722" spans="1:28" s="17" customFormat="1" ht="17.399999999999999" x14ac:dyDescent="0.35">
      <c r="A722" s="86" t="s">
        <v>99</v>
      </c>
      <c r="B722" s="87" t="s">
        <v>14</v>
      </c>
      <c r="C722" s="88">
        <f>C721</f>
        <v>30</v>
      </c>
      <c r="D722" s="88">
        <f t="shared" ref="D722:F722" si="1012">D721</f>
        <v>13.406666666666666</v>
      </c>
      <c r="E722" s="88">
        <f t="shared" si="1012"/>
        <v>16.593333333333334</v>
      </c>
      <c r="F722" s="88">
        <f t="shared" si="1012"/>
        <v>15.3</v>
      </c>
      <c r="G722" s="89" t="s">
        <v>14</v>
      </c>
      <c r="H722" s="89" t="s">
        <v>14</v>
      </c>
      <c r="I722" s="88">
        <f t="shared" ref="I722:T722" si="1013">I721</f>
        <v>755</v>
      </c>
      <c r="J722" s="88">
        <f t="shared" si="1013"/>
        <v>387</v>
      </c>
      <c r="K722" s="88">
        <f t="shared" si="1013"/>
        <v>338</v>
      </c>
      <c r="L722" s="88">
        <f t="shared" si="1013"/>
        <v>270</v>
      </c>
      <c r="M722" s="88">
        <f t="shared" si="1013"/>
        <v>120</v>
      </c>
      <c r="N722" s="88">
        <f t="shared" si="1013"/>
        <v>150</v>
      </c>
      <c r="O722" s="88">
        <f t="shared" si="1013"/>
        <v>30</v>
      </c>
      <c r="P722" s="88">
        <f t="shared" si="1013"/>
        <v>120</v>
      </c>
      <c r="Q722" s="88">
        <f t="shared" si="1013"/>
        <v>68</v>
      </c>
      <c r="R722" s="88">
        <f t="shared" si="1013"/>
        <v>417</v>
      </c>
      <c r="S722" s="88">
        <f t="shared" si="1013"/>
        <v>150</v>
      </c>
      <c r="T722" s="88">
        <f t="shared" si="1013"/>
        <v>267</v>
      </c>
      <c r="U722" s="89" t="s">
        <v>14</v>
      </c>
      <c r="V722" s="89" t="s">
        <v>14</v>
      </c>
      <c r="W722" s="89" t="s">
        <v>14</v>
      </c>
      <c r="X722" s="89" t="s">
        <v>14</v>
      </c>
      <c r="Z722" s="2"/>
      <c r="AA722" s="2"/>
      <c r="AB722" s="2"/>
    </row>
    <row r="723" spans="1:28" ht="26.4" x14ac:dyDescent="0.3">
      <c r="A723" s="94" t="s">
        <v>139</v>
      </c>
      <c r="B723" s="58" t="s">
        <v>14</v>
      </c>
      <c r="C723" s="59">
        <f>C722+C620+C418+C216</f>
        <v>210</v>
      </c>
      <c r="D723" s="59">
        <f>D722+D620+D418+D216</f>
        <v>111.53</v>
      </c>
      <c r="E723" s="59">
        <f>E722+E620+E418+E216</f>
        <v>98.47</v>
      </c>
      <c r="F723" s="58" t="s">
        <v>14</v>
      </c>
      <c r="G723" s="58" t="s">
        <v>14</v>
      </c>
      <c r="H723" s="58" t="s">
        <v>14</v>
      </c>
      <c r="I723" s="59">
        <f>I722+I620+I418+I216</f>
        <v>5392.5</v>
      </c>
      <c r="J723" s="59" t="s">
        <v>14</v>
      </c>
      <c r="K723" s="59">
        <f>K722+K620+K418+K216</f>
        <v>2869</v>
      </c>
      <c r="L723" s="59">
        <f>L722+L620+L418+L216</f>
        <v>2546</v>
      </c>
      <c r="M723" s="59">
        <f>M722+M620+M418+M216</f>
        <v>986</v>
      </c>
      <c r="N723" s="59">
        <f>N722+N620+N418+N216</f>
        <v>1560</v>
      </c>
      <c r="O723" s="59">
        <f>O722+O620+O418+O216</f>
        <v>170</v>
      </c>
      <c r="P723" s="59" t="s">
        <v>14</v>
      </c>
      <c r="Q723" s="59">
        <f>Q722+Q620+Q418+Q216</f>
        <v>323</v>
      </c>
      <c r="R723" s="59">
        <f>R722+R620+R418+R216</f>
        <v>2523.5</v>
      </c>
      <c r="S723" s="59">
        <f>S722+S620+S418+S216</f>
        <v>572.5</v>
      </c>
      <c r="T723" s="59" t="s">
        <v>14</v>
      </c>
      <c r="U723" s="58" t="s">
        <v>14</v>
      </c>
      <c r="V723" s="58" t="s">
        <v>14</v>
      </c>
      <c r="W723" s="58" t="s">
        <v>14</v>
      </c>
      <c r="X723" s="60" t="s">
        <v>14</v>
      </c>
    </row>
    <row r="724" spans="1:28" ht="26.4" x14ac:dyDescent="0.3">
      <c r="A724" s="95" t="s">
        <v>137</v>
      </c>
      <c r="B724" s="58" t="s">
        <v>14</v>
      </c>
      <c r="C724" s="58" t="s">
        <v>14</v>
      </c>
      <c r="D724" s="58" t="s">
        <v>14</v>
      </c>
      <c r="E724" s="58" t="s">
        <v>14</v>
      </c>
      <c r="F724" s="59">
        <f>F216+F418+F620+F722</f>
        <v>128.70000000000002</v>
      </c>
      <c r="G724" s="58" t="s">
        <v>14</v>
      </c>
      <c r="H724" s="58" t="s">
        <v>14</v>
      </c>
      <c r="I724" s="58" t="s">
        <v>14</v>
      </c>
      <c r="J724" s="59">
        <f>J216+J418+J620+J722</f>
        <v>3341</v>
      </c>
      <c r="K724" s="58" t="s">
        <v>14</v>
      </c>
      <c r="L724" s="58" t="s">
        <v>14</v>
      </c>
      <c r="M724" s="58" t="s">
        <v>14</v>
      </c>
      <c r="N724" s="58" t="s">
        <v>14</v>
      </c>
      <c r="O724" s="58" t="s">
        <v>14</v>
      </c>
      <c r="P724" s="59">
        <f>P216+P418+P620+P722</f>
        <v>1390</v>
      </c>
      <c r="Q724" s="58" t="s">
        <v>14</v>
      </c>
      <c r="R724" s="58" t="s">
        <v>14</v>
      </c>
      <c r="S724" s="58" t="s">
        <v>14</v>
      </c>
      <c r="T724" s="59">
        <f>T216+T418+T620+T722</f>
        <v>1951</v>
      </c>
      <c r="U724" s="58" t="s">
        <v>14</v>
      </c>
      <c r="V724" s="58" t="s">
        <v>14</v>
      </c>
      <c r="W724" s="58" t="s">
        <v>14</v>
      </c>
      <c r="X724" s="60" t="s">
        <v>14</v>
      </c>
    </row>
    <row r="725" spans="1:28" ht="27" thickBot="1" x14ac:dyDescent="0.35">
      <c r="A725" s="96" t="s">
        <v>138</v>
      </c>
      <c r="B725" s="61" t="s">
        <v>14</v>
      </c>
      <c r="C725" s="62">
        <f>C30+C44+C58+C72+C86+C100+C114+C130+C144+C158+C172+C186+C200+C214+C232+C246+C260+C274+C288+C302+C316+C332+C346+C360+C374+C388+C402+C416++C434+C448+C462+C476+C490+C504+C518+C534+C548+C562+C576+C590+C604+C618+C636+C650+C664+C678+C692+C706+C720</f>
        <v>73</v>
      </c>
      <c r="D725" s="62">
        <f>D30+D44+D58+D72+D86+D100+D114+D130+D144+D158+D172+D186+D200+D214+D232+D246+D260+D274+D288+D302+D316+D332+D346+D360+D374+D388+D402+D416++D434+D448+D462+D476+D490+D504+D518+D534+D548+D562+D576+D590+D604+D618+D636+D650+D664+D678+D692+D706+D720</f>
        <v>30.063333333333336</v>
      </c>
      <c r="E725" s="62">
        <f>E30+E44+E58+E72+E86+E100+E114+E130+E144+E158+E172+E186+E200+E214+E232+E246+E260+E274+E288+E302+E316+E332+E346+E360+E374+E388+E402+E416++E434+E448+E462+E476+E490+E504+E518+E534+E548+E562+E576+E590+E604+E618+E636+E650+E664+E678+E692+E706+E720</f>
        <v>42.936666666666667</v>
      </c>
      <c r="F725" s="61" t="s">
        <v>14</v>
      </c>
      <c r="G725" s="61" t="s">
        <v>14</v>
      </c>
      <c r="H725" s="61" t="s">
        <v>14</v>
      </c>
      <c r="I725" s="62">
        <f>I30+I44+I58+I72+I86+I100+I114+I130+I144+I158+I172+I186+I200+I214+I232+I246+I260+I274+I288+I302+I316+I332+I346+I360+I374+I388+I402+I416++I434+I448+I462+I476+I490+I504+I518+I534+I548+I562+I576+I590+I604+I618+I636+I650+I664+I678+I692+I706+I720</f>
        <v>1920</v>
      </c>
      <c r="J725" s="61" t="s">
        <v>14</v>
      </c>
      <c r="K725" s="62">
        <f>K30+K44+K58+K72+K86+K100+K114+K130+K144+K158+K172+K186+K200+K214+K232+K246+K260+K274+K288+K302+K316+K332+K346+K360+K374+K388+K402+K416++K434+K448+K462+K476+K490+K504+K518+K534+K548+K562+K576+K590+K604+K618+K636+K650+K664+K678+K692+K706+K720</f>
        <v>791</v>
      </c>
      <c r="L725" s="62">
        <f>L30+L44+L58+L72+L86+L100+L114+L130+L144+L158+L172+L186+L200+L214+L232+L246+L260+L274+L288+L302+L316+L332+L346+L360+L374+L388+L402+L416++L434+L448+L462+L476+L490+L504+L518+L534+L548+L562+L576+L590+L604+L618+L636+L650+L664+L678+L692+L706+L720</f>
        <v>600</v>
      </c>
      <c r="M725" s="62">
        <f>M30+M44+M58+M72+M86+M100+M114+M130+M144+M158+M172+M186+M200+M214+M232+M246+M260+M274+M288+M302+M316+M332+M346+M360+M374+M388+M402+M416++M434+M448+M462+M476+M490+M504+M518+M534+M548+M562+M576+M590+M604+M618+M636+M650+M664+M678+M692+M706+M720</f>
        <v>235</v>
      </c>
      <c r="N725" s="62">
        <f>N30+N44+N58+N72+N86+N100+N114+N130+N144+N158+N172+N186+N200+N214+N232+N246+N260+N274+N288+N302+N316+N332+N346+N360+N374+N388+N402+N416++N434+N448+N462+N476+N490+N504+N518+N534+N548+N562+N576+N590+N604+N618+N636+N650+N664+N678+N692+N706+N720</f>
        <v>365</v>
      </c>
      <c r="O725" s="62">
        <f>O30+O44+O58+O72+O86+O100+O114+O130+O144+O158+O172+O186+O200+O214+O232+O246+O260+O274+O288+O302+O316+O332+O346+O360+O374+O388+O402+O416++O434+O448+O462+O476+O490+O504+O518+O534+O548+O562+O576+O590+O604+O618+O636+O650+O664+O678+O692+O706+O720</f>
        <v>60</v>
      </c>
      <c r="P725" s="61" t="s">
        <v>14</v>
      </c>
      <c r="Q725" s="62">
        <f>Q30+Q44+Q58+Q72+Q86+Q100+Q114+Q130+Q144+Q158+Q172+Q186+Q200+Q214+Q232+Q246+Q260+Q274+Q288+Q302+Q316+Q332+Q346+Q360+Q374+Q388+Q402+Q416++Q434+Q448+Q462+Q476+Q490+Q504+Q518+Q534+Q548+Q562+Q576+Q590+Q604+Q618+Q636+Q650+Q664+Q678+Q692+Q706+Q720</f>
        <v>191</v>
      </c>
      <c r="R725" s="62">
        <f>R30+R44+R58+R72+R86+R100+R114+R130+R144+R158+R172+R186+R200+R214+R232+R246+R260+R274+R288+R302+R316+R332+R346+R360+R374+R388+R402+R416++R434+R448+R462+R476+R490+R504+R518+R534+R548+R562+R576+R590+R604+R618+R636+R650+R664+R678+R692+R706+R720</f>
        <v>1129</v>
      </c>
      <c r="S725" s="62">
        <f>S30+S44+S58+S72+S86+S100+S114+S130+S144+S158+S172+S186+S200+S214+S232+S246+S260+S274+S288+S302+S316+S332+S346+S360+S374+S388+S402+S416++S434+S448+S462+S476+S490+S504+S518+S534+S548+S562+S576+S590+S604+S618+S636+S650+S664+S678+S692+S706+S720</f>
        <v>338</v>
      </c>
      <c r="T725" s="61" t="s">
        <v>14</v>
      </c>
      <c r="U725" s="61" t="s">
        <v>14</v>
      </c>
      <c r="V725" s="61" t="s">
        <v>14</v>
      </c>
      <c r="W725" s="61" t="s">
        <v>14</v>
      </c>
      <c r="X725" s="63" t="s">
        <v>14</v>
      </c>
    </row>
    <row r="729" spans="1:28" ht="15" thickBot="1" x14ac:dyDescent="0.35"/>
    <row r="730" spans="1:28" ht="15.9" customHeight="1" x14ac:dyDescent="0.3">
      <c r="A730" s="256" t="s">
        <v>104</v>
      </c>
      <c r="B730" s="257"/>
      <c r="C730" s="194" t="s">
        <v>100</v>
      </c>
      <c r="D730" s="194"/>
      <c r="E730" s="195" t="s">
        <v>101</v>
      </c>
      <c r="F730" s="196"/>
      <c r="G730" s="197" t="s">
        <v>102</v>
      </c>
      <c r="H730" s="198"/>
      <c r="I730" s="19"/>
    </row>
    <row r="731" spans="1:28" ht="17.399999999999999" customHeight="1" x14ac:dyDescent="0.3">
      <c r="A731" s="258"/>
      <c r="B731" s="259"/>
      <c r="C731" s="226" t="s">
        <v>105</v>
      </c>
      <c r="D731" s="224" t="s">
        <v>106</v>
      </c>
      <c r="E731" s="226" t="s">
        <v>105</v>
      </c>
      <c r="F731" s="224" t="s">
        <v>106</v>
      </c>
      <c r="G731" s="174"/>
      <c r="H731" s="175"/>
      <c r="I731" s="19"/>
    </row>
    <row r="732" spans="1:28" ht="15" thickBot="1" x14ac:dyDescent="0.35">
      <c r="A732" s="232" t="s">
        <v>108</v>
      </c>
      <c r="B732" s="233"/>
      <c r="C732" s="227"/>
      <c r="D732" s="225"/>
      <c r="E732" s="227"/>
      <c r="F732" s="225"/>
      <c r="G732" s="177"/>
      <c r="H732" s="178"/>
      <c r="I732" s="19"/>
    </row>
    <row r="733" spans="1:28" ht="27.9" customHeight="1" x14ac:dyDescent="0.3">
      <c r="A733" s="260" t="s">
        <v>110</v>
      </c>
      <c r="B733" s="261"/>
      <c r="C733" s="108">
        <f>C722+C620+C418+C216</f>
        <v>210</v>
      </c>
      <c r="D733" s="20">
        <v>100</v>
      </c>
      <c r="E733" s="21">
        <f>I216+I418+I620+I722</f>
        <v>5392.5</v>
      </c>
      <c r="F733" s="15">
        <v>100</v>
      </c>
      <c r="G733" s="199" t="s">
        <v>111</v>
      </c>
      <c r="H733" s="200"/>
      <c r="I733" s="19"/>
    </row>
    <row r="734" spans="1:28" ht="14.4" customHeight="1" x14ac:dyDescent="0.3">
      <c r="A734" s="205" t="s">
        <v>113</v>
      </c>
      <c r="B734" s="206"/>
      <c r="C734" s="211">
        <f>D722+D620+D418+D216</f>
        <v>111.53</v>
      </c>
      <c r="D734" s="211">
        <f>C734/C733*100</f>
        <v>53.109523809523807</v>
      </c>
      <c r="E734" s="228">
        <f>K216+K418+K620+K722</f>
        <v>2869</v>
      </c>
      <c r="F734" s="230">
        <f>E734/E733*100</f>
        <v>53.203523412146502</v>
      </c>
      <c r="G734" s="201" t="s">
        <v>114</v>
      </c>
      <c r="H734" s="202"/>
      <c r="I734" s="19"/>
      <c r="Q734" s="4"/>
    </row>
    <row r="735" spans="1:28" x14ac:dyDescent="0.3">
      <c r="A735" s="207" t="s">
        <v>115</v>
      </c>
      <c r="B735" s="208"/>
      <c r="C735" s="234"/>
      <c r="D735" s="211"/>
      <c r="E735" s="229"/>
      <c r="F735" s="231"/>
      <c r="G735" s="203"/>
      <c r="H735" s="204"/>
      <c r="I735" s="19"/>
      <c r="Q735" s="4"/>
    </row>
    <row r="736" spans="1:28" ht="25.35" customHeight="1" x14ac:dyDescent="0.3">
      <c r="A736" s="209" t="s">
        <v>116</v>
      </c>
      <c r="B736" s="210"/>
      <c r="C736" s="14">
        <f>C30+C44+C58+C72+C86+C100+C114+C130+C144+C158+C172+C186+C200+C214+C232+C246+C260+C274+C288+C302+C316+C332+C346+C360+C374+C388+C402+C416+C434+C448+C462+C476+C490+C504+C518++C534+C548+C562+C576+C590+C604+C618+C636+C650+C664+C678+C692+C706+C720</f>
        <v>73</v>
      </c>
      <c r="D736" s="107">
        <f>C736/C733*100</f>
        <v>34.761904761904759</v>
      </c>
      <c r="E736" s="107">
        <f>I30+I44+I58+I72+I86+I100+I114+I130+I144+I158+I172+I186+I200+I214+I232+I246+I260+I274+I288+I302+I316+I332+I346+I360+I374+I388+I402+I416+I434+I448+I462+I476+I490+I504+I518++I534+I548+I562+I576+I590+I604+I618+I636+I650+I664+I678+I692+I706+I720</f>
        <v>1920</v>
      </c>
      <c r="F736" s="120">
        <f>E736/E733*100</f>
        <v>35.605006954102919</v>
      </c>
      <c r="G736" s="262" t="s">
        <v>117</v>
      </c>
      <c r="H736" s="263"/>
      <c r="Q736" s="22"/>
    </row>
    <row r="737" spans="1:17" ht="27" customHeight="1" x14ac:dyDescent="0.3">
      <c r="A737" s="209" t="s">
        <v>118</v>
      </c>
      <c r="B737" s="210"/>
      <c r="C737" s="14">
        <f>C42+C142+C244+C344+C446+C546+C648</f>
        <v>21</v>
      </c>
      <c r="D737" s="107">
        <f>C737/C733*100</f>
        <v>10</v>
      </c>
      <c r="E737" s="14">
        <f>I42+I142+I244+I344+I446+I546+I648</f>
        <v>525</v>
      </c>
      <c r="F737" s="14">
        <f>E737/E733*100</f>
        <v>9.7357440890125169</v>
      </c>
      <c r="G737" s="192"/>
      <c r="H737" s="193"/>
      <c r="Q737" s="4"/>
    </row>
    <row r="738" spans="1:17" x14ac:dyDescent="0.3">
      <c r="A738" s="205" t="s">
        <v>119</v>
      </c>
      <c r="B738" s="206"/>
      <c r="C738" s="212">
        <f>F216+F418+F620+F722</f>
        <v>128.70000000000002</v>
      </c>
      <c r="D738" s="211">
        <f>C738/C733*100</f>
        <v>61.285714285714299</v>
      </c>
      <c r="E738" s="212">
        <f>J216+J418+J620+J722</f>
        <v>3341</v>
      </c>
      <c r="F738" s="212">
        <f>E738/E733*100</f>
        <v>61.956420955030133</v>
      </c>
      <c r="G738" s="201" t="s">
        <v>114</v>
      </c>
      <c r="H738" s="202"/>
      <c r="I738" s="19"/>
      <c r="J738" s="23"/>
      <c r="K738" s="191"/>
      <c r="L738" s="191"/>
      <c r="M738" s="191"/>
      <c r="N738" s="24"/>
    </row>
    <row r="739" spans="1:17" x14ac:dyDescent="0.3">
      <c r="A739" s="207" t="s">
        <v>120</v>
      </c>
      <c r="B739" s="208"/>
      <c r="C739" s="213"/>
      <c r="D739" s="211"/>
      <c r="E739" s="213"/>
      <c r="F739" s="213"/>
      <c r="G739" s="203"/>
      <c r="H739" s="204"/>
      <c r="I739" s="19"/>
      <c r="J739" s="23"/>
      <c r="K739" s="191"/>
      <c r="L739" s="191"/>
      <c r="M739" s="191"/>
      <c r="N739" s="24"/>
    </row>
    <row r="740" spans="1:17" ht="14.4" customHeight="1" x14ac:dyDescent="0.3">
      <c r="A740" s="205" t="s">
        <v>121</v>
      </c>
      <c r="B740" s="206"/>
      <c r="C740" s="212">
        <f>+C18+C88+C89+C290+C291+C492+C120</f>
        <v>6</v>
      </c>
      <c r="D740" s="212">
        <f>C740/C733*100</f>
        <v>2.8571428571428572</v>
      </c>
      <c r="E740" s="212">
        <f>+I18+I88+I89+I290+I291+I492+I120</f>
        <v>162.5</v>
      </c>
      <c r="F740" s="212">
        <f>E740/E733*100</f>
        <v>3.0134445989800649</v>
      </c>
      <c r="G740" s="214" t="s">
        <v>122</v>
      </c>
      <c r="H740" s="215"/>
      <c r="I740" s="19"/>
      <c r="J740" s="23"/>
      <c r="K740" s="191"/>
      <c r="L740" s="191"/>
      <c r="M740" s="191"/>
      <c r="N740" s="24"/>
    </row>
    <row r="741" spans="1:17" x14ac:dyDescent="0.3">
      <c r="A741" s="207" t="s">
        <v>123</v>
      </c>
      <c r="B741" s="208"/>
      <c r="C741" s="213"/>
      <c r="D741" s="213"/>
      <c r="E741" s="213"/>
      <c r="F741" s="213"/>
      <c r="G741" s="216"/>
      <c r="H741" s="217"/>
      <c r="I741" s="19"/>
      <c r="J741" s="23"/>
      <c r="K741" s="24"/>
      <c r="L741" s="24"/>
      <c r="M741" s="24"/>
      <c r="N741" s="24"/>
    </row>
    <row r="742" spans="1:17" ht="26.4" customHeight="1" x14ac:dyDescent="0.3">
      <c r="A742" s="209" t="s">
        <v>124</v>
      </c>
      <c r="B742" s="210"/>
      <c r="C742" s="106">
        <f>+C18+C88+C119+C492+C89+C290+C291</f>
        <v>7</v>
      </c>
      <c r="D742" s="107">
        <f>C742/C733*100</f>
        <v>3.3333333333333335</v>
      </c>
      <c r="E742" s="106">
        <f>+I18+I88+I119+I492+I89+I290+I291</f>
        <v>202.5</v>
      </c>
      <c r="F742" s="108">
        <f>E742/E733*100</f>
        <v>3.7552155771905427</v>
      </c>
      <c r="G742" s="192" t="s">
        <v>125</v>
      </c>
      <c r="H742" s="193"/>
      <c r="I742" s="19"/>
      <c r="J742" s="23"/>
      <c r="K742" s="191"/>
      <c r="L742" s="191"/>
      <c r="M742" s="191"/>
      <c r="N742" s="24"/>
    </row>
    <row r="743" spans="1:17" ht="14.4" customHeight="1" x14ac:dyDescent="0.3">
      <c r="A743" s="205" t="s">
        <v>126</v>
      </c>
      <c r="B743" s="206"/>
      <c r="C743" s="212">
        <f>+C18+C120</f>
        <v>4</v>
      </c>
      <c r="D743" s="212">
        <f>C743/C733*100</f>
        <v>1.9047619047619049</v>
      </c>
      <c r="E743" s="212">
        <f>+I18+I120</f>
        <v>110</v>
      </c>
      <c r="F743" s="212">
        <f>E743/E733*100</f>
        <v>2.0398701900788132</v>
      </c>
      <c r="G743" s="214" t="s">
        <v>127</v>
      </c>
      <c r="H743" s="215"/>
      <c r="I743" s="19"/>
      <c r="J743" s="23"/>
      <c r="K743" s="24"/>
      <c r="L743" s="24"/>
      <c r="M743" s="24"/>
      <c r="N743" s="24"/>
    </row>
    <row r="744" spans="1:17" x14ac:dyDescent="0.3">
      <c r="A744" s="207" t="s">
        <v>128</v>
      </c>
      <c r="B744" s="208"/>
      <c r="C744" s="213"/>
      <c r="D744" s="213"/>
      <c r="E744" s="213"/>
      <c r="F744" s="213"/>
      <c r="G744" s="216"/>
      <c r="H744" s="217"/>
      <c r="I744" s="19"/>
      <c r="J744" s="23"/>
      <c r="K744" s="24"/>
      <c r="L744" s="24"/>
      <c r="M744" s="24"/>
      <c r="N744" s="24"/>
    </row>
    <row r="745" spans="1:17" ht="42" customHeight="1" x14ac:dyDescent="0.3">
      <c r="A745" s="209" t="s">
        <v>129</v>
      </c>
      <c r="B745" s="210"/>
      <c r="C745" s="14">
        <f>+C118+C220+C320+C422</f>
        <v>8</v>
      </c>
      <c r="D745" s="107">
        <f>C745/C733*100</f>
        <v>3.8095238095238098</v>
      </c>
      <c r="E745" s="14">
        <f>+I118+I220+I320+I422</f>
        <v>240</v>
      </c>
      <c r="F745" s="14">
        <f>E745/E734*100</f>
        <v>8.3652840711049148</v>
      </c>
      <c r="G745" s="192" t="s">
        <v>130</v>
      </c>
      <c r="H745" s="193"/>
      <c r="I745" s="19"/>
      <c r="J745" s="23"/>
      <c r="K745" s="24"/>
      <c r="L745" s="24"/>
      <c r="M745" s="24"/>
      <c r="N745" s="24"/>
    </row>
    <row r="746" spans="1:17" x14ac:dyDescent="0.3">
      <c r="A746" s="209" t="s">
        <v>131</v>
      </c>
      <c r="B746" s="210"/>
      <c r="C746" s="14">
        <f>+C321</f>
        <v>0</v>
      </c>
      <c r="D746" s="107">
        <f>C746/C733*100</f>
        <v>0</v>
      </c>
      <c r="E746" s="14">
        <f>+I321</f>
        <v>30</v>
      </c>
      <c r="F746" s="14">
        <f>E746/E733*100</f>
        <v>0.55632823365785811</v>
      </c>
      <c r="G746" s="192" t="s">
        <v>132</v>
      </c>
      <c r="H746" s="193"/>
      <c r="I746" s="19"/>
    </row>
    <row r="747" spans="1:17" ht="27.9" customHeight="1" x14ac:dyDescent="0.3">
      <c r="A747" s="209" t="s">
        <v>134</v>
      </c>
      <c r="B747" s="210"/>
      <c r="C747" s="108">
        <f>+C564+C670</f>
        <v>15</v>
      </c>
      <c r="D747" s="106">
        <f>C747/C733*100</f>
        <v>7.1428571428571423</v>
      </c>
      <c r="E747" s="108">
        <f>+I564+I670</f>
        <v>375</v>
      </c>
      <c r="F747" s="108">
        <f>E747/E733*100</f>
        <v>6.9541029207232263</v>
      </c>
      <c r="G747" s="192" t="s">
        <v>135</v>
      </c>
      <c r="H747" s="193"/>
      <c r="I747" s="19"/>
      <c r="J747" s="25"/>
      <c r="K747" s="25"/>
      <c r="L747" s="25"/>
      <c r="M747" s="25"/>
      <c r="N747" s="26"/>
    </row>
    <row r="748" spans="1:17" ht="22.35" customHeight="1" thickBot="1" x14ac:dyDescent="0.35">
      <c r="A748" s="252" t="s">
        <v>136</v>
      </c>
      <c r="B748" s="253"/>
      <c r="C748" s="27">
        <f>C112+C212+C314+C414+C516+C616+C718</f>
        <v>18</v>
      </c>
      <c r="D748" s="28">
        <f>C748/C733*100</f>
        <v>8.5714285714285712</v>
      </c>
      <c r="E748" s="27">
        <f>I112+I212+I314+I414+I516+I616+I718</f>
        <v>480</v>
      </c>
      <c r="F748" s="27">
        <f>240/E733*100</f>
        <v>4.4506258692628649</v>
      </c>
      <c r="G748" s="254" t="s">
        <v>270</v>
      </c>
      <c r="H748" s="255"/>
      <c r="J748" s="29"/>
      <c r="K748" s="22"/>
      <c r="L748" s="29"/>
      <c r="M748" s="19"/>
      <c r="N748" s="19"/>
    </row>
    <row r="750" spans="1:17" ht="15" thickBot="1" x14ac:dyDescent="0.35"/>
    <row r="751" spans="1:17" ht="15.6" x14ac:dyDescent="0.3">
      <c r="A751" s="30" t="s">
        <v>103</v>
      </c>
      <c r="B751" s="218" t="s">
        <v>106</v>
      </c>
      <c r="C751" s="219"/>
      <c r="D751" s="31"/>
    </row>
    <row r="752" spans="1:17" x14ac:dyDescent="0.3">
      <c r="A752" s="32" t="s">
        <v>107</v>
      </c>
      <c r="B752" s="220"/>
      <c r="C752" s="221"/>
      <c r="D752" s="33"/>
    </row>
    <row r="753" spans="1:12" x14ac:dyDescent="0.3">
      <c r="A753" s="34" t="s">
        <v>109</v>
      </c>
      <c r="B753" s="222"/>
      <c r="C753" s="223"/>
      <c r="D753" s="23"/>
    </row>
    <row r="754" spans="1:12" x14ac:dyDescent="0.3">
      <c r="A754" s="242" t="s">
        <v>112</v>
      </c>
      <c r="B754" s="243"/>
      <c r="C754" s="244"/>
      <c r="D754" s="35"/>
    </row>
    <row r="755" spans="1:12" ht="14.4" customHeight="1" x14ac:dyDescent="0.3">
      <c r="A755" s="36" t="str">
        <f>IF(B7=0,"",B7)</f>
        <v>nauk rolniczych, leśnych i weterynaryjnych</v>
      </c>
      <c r="B755" s="246">
        <v>100</v>
      </c>
      <c r="C755" s="247"/>
      <c r="D755" s="4"/>
    </row>
    <row r="756" spans="1:12" ht="14.4" customHeight="1" x14ac:dyDescent="0.3">
      <c r="A756" s="37" t="str">
        <f>IF(B8=0,"",B8)</f>
        <v/>
      </c>
      <c r="B756" s="248">
        <v>0</v>
      </c>
      <c r="C756" s="249"/>
      <c r="D756" s="4"/>
    </row>
    <row r="757" spans="1:12" ht="14.4" customHeight="1" x14ac:dyDescent="0.3">
      <c r="A757" s="38" t="str">
        <f>IF(B9=0,"",B9)</f>
        <v/>
      </c>
      <c r="B757" s="250">
        <v>0</v>
      </c>
      <c r="C757" s="251"/>
      <c r="D757" s="4"/>
    </row>
    <row r="758" spans="1:12" ht="15" thickBot="1" x14ac:dyDescent="0.35">
      <c r="A758" s="39" t="s">
        <v>133</v>
      </c>
      <c r="B758" s="240">
        <f>SUM(B755:C757)</f>
        <v>100</v>
      </c>
      <c r="C758" s="241"/>
      <c r="D758" s="40"/>
    </row>
    <row r="761" spans="1:12" ht="81.150000000000006" customHeight="1" x14ac:dyDescent="0.3"/>
    <row r="766" spans="1:12" hidden="1" x14ac:dyDescent="0.3"/>
    <row r="767" spans="1:12" hidden="1" x14ac:dyDescent="0.3"/>
    <row r="768" spans="1:12" hidden="1" x14ac:dyDescent="0.3">
      <c r="B768" s="41" t="s">
        <v>15</v>
      </c>
      <c r="C768" s="41"/>
      <c r="D768" s="41" t="s">
        <v>18</v>
      </c>
      <c r="E768" s="41"/>
      <c r="F768" s="41" t="s">
        <v>22</v>
      </c>
      <c r="H768" s="41"/>
      <c r="K768" s="42" t="s">
        <v>42</v>
      </c>
      <c r="L768" s="2" t="e">
        <f ca="1">OFFSET($L$777,1,0,COUNTA($L$778:$L$786),1)</f>
        <v>#VALUE!</v>
      </c>
    </row>
    <row r="769" spans="2:14" hidden="1" x14ac:dyDescent="0.3">
      <c r="B769" s="2" t="s">
        <v>16</v>
      </c>
      <c r="D769" s="2" t="s">
        <v>19</v>
      </c>
      <c r="K769" s="42" t="s">
        <v>51</v>
      </c>
      <c r="L769" s="2" t="str">
        <f ca="1">OFFSET($N$777,MATCH(Leśnictwo!$B$1,$M$778:$M$798,0),0,COUNTIF($M$778:$M$798,Leśnictwo!$B$1),1)</f>
        <v>I stopnia</v>
      </c>
    </row>
    <row r="770" spans="2:14" hidden="1" x14ac:dyDescent="0.3">
      <c r="B770" s="2" t="s">
        <v>17</v>
      </c>
      <c r="D770" s="2" t="s">
        <v>20</v>
      </c>
      <c r="F770" s="2" t="s">
        <v>24</v>
      </c>
      <c r="K770" s="42" t="s">
        <v>50</v>
      </c>
      <c r="L770" s="2" t="e">
        <f ca="1">OFFSET($J$776,MATCH(Leśnictwo!$B$1&amp;Leśnictwo!$B$5,$H$777:$H$817&amp;$I$777:$I$817,0),0,COUNTIFS($H$777:$H$817,Leśnictwo!$B$1,$I$777:$I$817,Leśnictwo!$B$5),1)</f>
        <v>#VALUE!</v>
      </c>
    </row>
    <row r="771" spans="2:14" hidden="1" x14ac:dyDescent="0.3">
      <c r="B771" s="2" t="s">
        <v>21</v>
      </c>
      <c r="F771" s="2" t="s">
        <v>23</v>
      </c>
    </row>
    <row r="772" spans="2:14" hidden="1" x14ac:dyDescent="0.3">
      <c r="F772" s="53" t="s">
        <v>155</v>
      </c>
    </row>
    <row r="773" spans="2:14" hidden="1" x14ac:dyDescent="0.3">
      <c r="F773" s="2" t="s">
        <v>25</v>
      </c>
    </row>
    <row r="774" spans="2:14" hidden="1" x14ac:dyDescent="0.3">
      <c r="F774" s="2" t="s">
        <v>26</v>
      </c>
    </row>
    <row r="775" spans="2:14" hidden="1" x14ac:dyDescent="0.3">
      <c r="B775" s="41" t="s">
        <v>77</v>
      </c>
      <c r="D775" s="41" t="s">
        <v>142</v>
      </c>
    </row>
    <row r="776" spans="2:14" hidden="1" x14ac:dyDescent="0.3">
      <c r="B776" s="2" t="s">
        <v>82</v>
      </c>
      <c r="D776" s="2" t="s">
        <v>80</v>
      </c>
      <c r="H776" s="41" t="s">
        <v>42</v>
      </c>
      <c r="I776" s="41" t="s">
        <v>51</v>
      </c>
      <c r="J776" s="55" t="s">
        <v>50</v>
      </c>
      <c r="L776" s="41" t="s">
        <v>72</v>
      </c>
      <c r="M776" s="41" t="s">
        <v>73</v>
      </c>
    </row>
    <row r="777" spans="2:14" hidden="1" x14ac:dyDescent="0.3">
      <c r="B777" s="2" t="s">
        <v>83</v>
      </c>
      <c r="D777" s="2" t="s">
        <v>143</v>
      </c>
      <c r="H777" s="43" t="s">
        <v>43</v>
      </c>
      <c r="I777" s="44" t="s">
        <v>52</v>
      </c>
      <c r="J777" s="43" t="s">
        <v>54</v>
      </c>
      <c r="K777" s="45"/>
      <c r="L777" s="41" t="s">
        <v>42</v>
      </c>
      <c r="M777" s="41" t="s">
        <v>42</v>
      </c>
      <c r="N777" s="41" t="s">
        <v>51</v>
      </c>
    </row>
    <row r="778" spans="2:14" ht="28.8" hidden="1" x14ac:dyDescent="0.3">
      <c r="H778" s="43" t="s">
        <v>43</v>
      </c>
      <c r="I778" s="2" t="s">
        <v>53</v>
      </c>
      <c r="J778" s="2" t="s">
        <v>55</v>
      </c>
      <c r="L778" s="43" t="s">
        <v>43</v>
      </c>
      <c r="M778" s="43" t="s">
        <v>43</v>
      </c>
      <c r="N778" s="44" t="s">
        <v>52</v>
      </c>
    </row>
    <row r="779" spans="2:14" ht="129.6" hidden="1" x14ac:dyDescent="0.3">
      <c r="H779" s="44" t="s">
        <v>49</v>
      </c>
      <c r="I779" s="43" t="s">
        <v>52</v>
      </c>
      <c r="J779" s="43" t="s">
        <v>54</v>
      </c>
      <c r="L779" s="54" t="s">
        <v>152</v>
      </c>
      <c r="M779" s="43" t="s">
        <v>43</v>
      </c>
      <c r="N779" s="43" t="s">
        <v>53</v>
      </c>
    </row>
    <row r="780" spans="2:14" ht="144" hidden="1" x14ac:dyDescent="0.3">
      <c r="H780" s="43" t="s">
        <v>47</v>
      </c>
      <c r="I780" s="53" t="s">
        <v>52</v>
      </c>
      <c r="J780" s="2" t="s">
        <v>56</v>
      </c>
      <c r="L780" s="44" t="s">
        <v>49</v>
      </c>
      <c r="M780" s="44" t="s">
        <v>49</v>
      </c>
      <c r="N780" s="43" t="s">
        <v>52</v>
      </c>
    </row>
    <row r="781" spans="2:14" hidden="1" x14ac:dyDescent="0.3">
      <c r="H781" s="43" t="s">
        <v>46</v>
      </c>
      <c r="I781" s="2" t="s">
        <v>52</v>
      </c>
      <c r="J781" s="2" t="s">
        <v>57</v>
      </c>
      <c r="L781" s="43" t="s">
        <v>47</v>
      </c>
      <c r="M781" s="43" t="s">
        <v>47</v>
      </c>
      <c r="N781" s="43" t="s">
        <v>52</v>
      </c>
    </row>
    <row r="782" spans="2:14" hidden="1" x14ac:dyDescent="0.3">
      <c r="H782" s="43" t="s">
        <v>46</v>
      </c>
      <c r="I782" s="2" t="s">
        <v>53</v>
      </c>
      <c r="J782" s="2" t="s">
        <v>62</v>
      </c>
      <c r="L782" s="43" t="s">
        <v>46</v>
      </c>
      <c r="M782" s="43" t="s">
        <v>46</v>
      </c>
      <c r="N782" s="43" t="s">
        <v>52</v>
      </c>
    </row>
    <row r="783" spans="2:14" hidden="1" x14ac:dyDescent="0.3">
      <c r="H783" s="43" t="s">
        <v>46</v>
      </c>
      <c r="I783" s="2" t="s">
        <v>53</v>
      </c>
      <c r="J783" s="2" t="s">
        <v>63</v>
      </c>
      <c r="L783" s="43" t="s">
        <v>48</v>
      </c>
      <c r="M783" s="43" t="s">
        <v>46</v>
      </c>
      <c r="N783" s="43" t="s">
        <v>53</v>
      </c>
    </row>
    <row r="784" spans="2:14" hidden="1" x14ac:dyDescent="0.3">
      <c r="H784" s="43" t="s">
        <v>46</v>
      </c>
      <c r="I784" s="2" t="s">
        <v>53</v>
      </c>
      <c r="J784" s="2" t="s">
        <v>61</v>
      </c>
      <c r="L784" s="43" t="s">
        <v>45</v>
      </c>
      <c r="M784" s="43" t="s">
        <v>48</v>
      </c>
      <c r="N784" s="43" t="s">
        <v>53</v>
      </c>
    </row>
    <row r="785" spans="8:14" hidden="1" x14ac:dyDescent="0.3">
      <c r="H785" s="43" t="s">
        <v>46</v>
      </c>
      <c r="I785" s="2" t="s">
        <v>53</v>
      </c>
      <c r="J785" s="2" t="s">
        <v>65</v>
      </c>
      <c r="L785" s="43" t="s">
        <v>44</v>
      </c>
      <c r="M785" s="43" t="s">
        <v>45</v>
      </c>
      <c r="N785" s="43" t="s">
        <v>52</v>
      </c>
    </row>
    <row r="786" spans="8:14" hidden="1" x14ac:dyDescent="0.3">
      <c r="H786" s="43" t="s">
        <v>46</v>
      </c>
      <c r="I786" s="2" t="s">
        <v>53</v>
      </c>
      <c r="J786" s="2" t="s">
        <v>64</v>
      </c>
      <c r="L786" s="43"/>
      <c r="M786" s="43" t="s">
        <v>45</v>
      </c>
      <c r="N786" s="43" t="s">
        <v>53</v>
      </c>
    </row>
    <row r="787" spans="8:14" hidden="1" x14ac:dyDescent="0.3">
      <c r="H787" s="43" t="s">
        <v>48</v>
      </c>
      <c r="I787" s="2" t="s">
        <v>53</v>
      </c>
      <c r="J787" s="2" t="s">
        <v>54</v>
      </c>
      <c r="L787" s="43"/>
      <c r="M787" s="43" t="s">
        <v>44</v>
      </c>
      <c r="N787" s="43" t="s">
        <v>52</v>
      </c>
    </row>
    <row r="788" spans="8:14" hidden="1" x14ac:dyDescent="0.3">
      <c r="H788" s="43" t="s">
        <v>45</v>
      </c>
      <c r="I788" s="2" t="s">
        <v>52</v>
      </c>
      <c r="J788" s="2" t="s">
        <v>54</v>
      </c>
      <c r="L788" s="43"/>
      <c r="M788" s="43" t="s">
        <v>44</v>
      </c>
      <c r="N788" s="43" t="s">
        <v>53</v>
      </c>
    </row>
    <row r="789" spans="8:14" hidden="1" x14ac:dyDescent="0.3">
      <c r="H789" s="43" t="s">
        <v>45</v>
      </c>
      <c r="I789" s="2" t="s">
        <v>52</v>
      </c>
      <c r="J789" s="2" t="s">
        <v>86</v>
      </c>
    </row>
    <row r="790" spans="8:14" hidden="1" x14ac:dyDescent="0.3">
      <c r="H790" s="43" t="s">
        <v>45</v>
      </c>
      <c r="I790" s="2" t="s">
        <v>53</v>
      </c>
      <c r="J790" s="2" t="s">
        <v>66</v>
      </c>
    </row>
    <row r="791" spans="8:14" hidden="1" x14ac:dyDescent="0.3">
      <c r="H791" s="43" t="s">
        <v>45</v>
      </c>
      <c r="I791" s="2" t="s">
        <v>53</v>
      </c>
      <c r="J791" s="2" t="s">
        <v>67</v>
      </c>
    </row>
    <row r="792" spans="8:14" hidden="1" x14ac:dyDescent="0.3">
      <c r="H792" s="43" t="s">
        <v>44</v>
      </c>
      <c r="I792" s="2" t="s">
        <v>52</v>
      </c>
      <c r="J792" s="2" t="s">
        <v>59</v>
      </c>
    </row>
    <row r="793" spans="8:14" hidden="1" x14ac:dyDescent="0.3">
      <c r="H793" s="43" t="s">
        <v>44</v>
      </c>
      <c r="I793" s="2" t="s">
        <v>52</v>
      </c>
      <c r="J793" s="2" t="s">
        <v>58</v>
      </c>
    </row>
    <row r="794" spans="8:14" hidden="1" x14ac:dyDescent="0.3">
      <c r="H794" s="43" t="s">
        <v>44</v>
      </c>
      <c r="I794" s="2" t="s">
        <v>52</v>
      </c>
      <c r="J794" s="2" t="s">
        <v>60</v>
      </c>
    </row>
    <row r="795" spans="8:14" hidden="1" x14ac:dyDescent="0.3">
      <c r="H795" s="43" t="s">
        <v>44</v>
      </c>
      <c r="I795" s="2" t="s">
        <v>53</v>
      </c>
      <c r="J795" s="2" t="s">
        <v>68</v>
      </c>
    </row>
    <row r="796" spans="8:14" hidden="1" x14ac:dyDescent="0.3">
      <c r="H796" s="43" t="s">
        <v>44</v>
      </c>
      <c r="I796" s="2" t="s">
        <v>53</v>
      </c>
      <c r="J796" s="2" t="s">
        <v>69</v>
      </c>
    </row>
    <row r="797" spans="8:14" hidden="1" x14ac:dyDescent="0.3">
      <c r="H797" s="43" t="s">
        <v>44</v>
      </c>
      <c r="I797" s="2" t="s">
        <v>53</v>
      </c>
      <c r="J797" s="2" t="s">
        <v>70</v>
      </c>
    </row>
    <row r="798" spans="8:14" hidden="1" x14ac:dyDescent="0.3">
      <c r="H798" s="43" t="s">
        <v>44</v>
      </c>
      <c r="I798" s="2" t="s">
        <v>53</v>
      </c>
      <c r="J798" s="2" t="s">
        <v>71</v>
      </c>
    </row>
    <row r="799" spans="8:14" hidden="1" x14ac:dyDescent="0.3">
      <c r="H799" s="54" t="s">
        <v>152</v>
      </c>
      <c r="I799" s="53" t="s">
        <v>52</v>
      </c>
      <c r="J799" t="s">
        <v>153</v>
      </c>
    </row>
    <row r="800" spans="8:14" hidden="1" x14ac:dyDescent="0.3">
      <c r="H800" s="54" t="s">
        <v>152</v>
      </c>
      <c r="I800" s="53" t="s">
        <v>52</v>
      </c>
      <c r="J800" t="s">
        <v>154</v>
      </c>
    </row>
    <row r="801" spans="2:6" hidden="1" x14ac:dyDescent="0.3"/>
    <row r="802" spans="2:6" hidden="1" x14ac:dyDescent="0.3">
      <c r="B802" s="236" t="s">
        <v>140</v>
      </c>
      <c r="C802" s="238" t="s">
        <v>141</v>
      </c>
      <c r="D802" s="239" t="s">
        <v>103</v>
      </c>
      <c r="E802" s="239"/>
      <c r="F802" s="239"/>
    </row>
    <row r="803" spans="2:6" ht="51" hidden="1" x14ac:dyDescent="0.3">
      <c r="B803" s="237"/>
      <c r="C803" s="238"/>
      <c r="D803" s="46" t="str">
        <f>IF(Leśnictwo!B773=0,"",Leśnictwo!B773)</f>
        <v/>
      </c>
      <c r="E803" s="47" t="str">
        <f>IF(Leśnictwo!B774=0,"",Leśnictwo!B774)</f>
        <v/>
      </c>
      <c r="F803" s="48" t="str">
        <f>IF(Leśnictwo!B775=0,"",Leśnictwo!B775)</f>
        <v>Profil kształcenia</v>
      </c>
    </row>
    <row r="804" spans="2:6" hidden="1" x14ac:dyDescent="0.3">
      <c r="B804" s="2" t="s">
        <v>27</v>
      </c>
      <c r="C804" s="2">
        <v>1</v>
      </c>
      <c r="D804" s="4">
        <f>SUMPRODUCT(Leśnictwo!C784:C787,Leśnictwo!V784:V787)</f>
        <v>0</v>
      </c>
      <c r="E804" s="4">
        <f>SUMPRODUCT(Leśnictwo!C784:C787,Leśnictwo!W784:W787)</f>
        <v>0</v>
      </c>
      <c r="F804" s="4">
        <f>SUMPRODUCT(Leśnictwo!C784:C787,Leśnictwo!X784:X787)</f>
        <v>0</v>
      </c>
    </row>
    <row r="805" spans="2:6" hidden="1" x14ac:dyDescent="0.3">
      <c r="B805" s="2" t="s">
        <v>28</v>
      </c>
      <c r="C805" s="2">
        <v>1</v>
      </c>
      <c r="D805" s="4">
        <f>SUMPRODUCT(Leśnictwo!C792:C798,Leśnictwo!V792:V798)</f>
        <v>0</v>
      </c>
      <c r="E805" s="4">
        <f>SUMPRODUCT(Leśnictwo!C792:C798,Leśnictwo!W792:W798)</f>
        <v>0</v>
      </c>
      <c r="F805" s="4">
        <f>SUMPRODUCT(Leśnictwo!C792:C798,Leśnictwo!X792:X798)</f>
        <v>0</v>
      </c>
    </row>
    <row r="806" spans="2:6" hidden="1" x14ac:dyDescent="0.3">
      <c r="B806" s="2" t="s">
        <v>29</v>
      </c>
      <c r="C806" s="2">
        <v>1</v>
      </c>
      <c r="D806" s="4">
        <f>SUMPRODUCT(Leśnictwo!C803:C812,Leśnictwo!V803:V812)</f>
        <v>0</v>
      </c>
      <c r="E806" s="4">
        <f>SUMPRODUCT(Leśnictwo!C803:C812,Leśnictwo!W803:W812)</f>
        <v>0</v>
      </c>
      <c r="F806" s="4">
        <f>SUMPRODUCT(Leśnictwo!C803:C812,Leśnictwo!X803:X812)</f>
        <v>0</v>
      </c>
    </row>
    <row r="807" spans="2:6" hidden="1" x14ac:dyDescent="0.3">
      <c r="B807" s="2" t="s">
        <v>30</v>
      </c>
      <c r="C807" s="2">
        <v>1</v>
      </c>
      <c r="D807" s="4">
        <f>SUMPRODUCT(Leśnictwo!C817:C818,Leśnictwo!V817:V818)</f>
        <v>0</v>
      </c>
      <c r="E807" s="4">
        <f>SUMPRODUCT(Leśnictwo!C817:C818,Leśnictwo!W817:W818)</f>
        <v>0</v>
      </c>
      <c r="F807" s="4">
        <f>SUMPRODUCT(Leśnictwo!C817:C818,Leśnictwo!X817:X818)</f>
        <v>0</v>
      </c>
    </row>
    <row r="808" spans="2:6" hidden="1" x14ac:dyDescent="0.3">
      <c r="B808" s="2" t="s">
        <v>33</v>
      </c>
      <c r="C808" s="2">
        <v>1</v>
      </c>
      <c r="D808" s="4">
        <f>SUMPRODUCT(Leśnictwo!C823:C824,Leśnictwo!V823:V824)</f>
        <v>0</v>
      </c>
      <c r="E808" s="4">
        <f>SUMPRODUCT(Leśnictwo!C823:C824,Leśnictwo!W823:W824)</f>
        <v>0</v>
      </c>
      <c r="F808" s="4">
        <f>SUMPRODUCT(Leśnictwo!C823:C824,Leśnictwo!X823:X824)</f>
        <v>0</v>
      </c>
    </row>
    <row r="809" spans="2:6" hidden="1" x14ac:dyDescent="0.3">
      <c r="B809" s="2" t="s">
        <v>31</v>
      </c>
      <c r="C809" s="2">
        <v>1</v>
      </c>
      <c r="D809" s="4">
        <f>SUMPRODUCT(Leśnictwo!C829:C835,Leśnictwo!V829:V835)</f>
        <v>0</v>
      </c>
      <c r="E809" s="4">
        <f>SUMPRODUCT(Leśnictwo!C829:C835,Leśnictwo!W829:W835)</f>
        <v>0</v>
      </c>
      <c r="F809" s="4">
        <f>SUMPRODUCT(Leśnictwo!C829:C835,Leśnictwo!X829:X835)</f>
        <v>0</v>
      </c>
    </row>
    <row r="810" spans="2:6" hidden="1" x14ac:dyDescent="0.3">
      <c r="B810" s="2" t="s">
        <v>32</v>
      </c>
      <c r="C810" s="2">
        <v>1</v>
      </c>
      <c r="D810" s="49">
        <f>SUMPRODUCT(Leśnictwo!C840:C841,Leśnictwo!V840:V841)</f>
        <v>0</v>
      </c>
      <c r="E810" s="49">
        <f>SUMPRODUCT(Leśnictwo!C840:C841,Leśnictwo!W840:W841)</f>
        <v>0</v>
      </c>
      <c r="F810" s="49">
        <f>SUMPRODUCT(Leśnictwo!C840:C841,Leśnictwo!X840:X841)</f>
        <v>0</v>
      </c>
    </row>
    <row r="811" spans="2:6" hidden="1" x14ac:dyDescent="0.3">
      <c r="B811" s="50" t="s">
        <v>27</v>
      </c>
      <c r="C811" s="50">
        <v>2</v>
      </c>
      <c r="D811" s="2">
        <f>SUMPRODUCT(Leśnictwo!C848:C851,Leśnictwo!V848:V851)</f>
        <v>0</v>
      </c>
      <c r="E811" s="2">
        <f>SUMPRODUCT(Leśnictwo!C848:C851,Leśnictwo!W848:W851)</f>
        <v>0</v>
      </c>
      <c r="F811" s="2">
        <f>SUMPRODUCT(Leśnictwo!C848:C851,Leśnictwo!X848:X851)</f>
        <v>0</v>
      </c>
    </row>
    <row r="812" spans="2:6" hidden="1" x14ac:dyDescent="0.3">
      <c r="B812" s="4" t="s">
        <v>28</v>
      </c>
      <c r="C812" s="4">
        <v>2</v>
      </c>
      <c r="D812" s="2">
        <f>SUMPRODUCT(Leśnictwo!C856:C862,Leśnictwo!V856:V862)</f>
        <v>0</v>
      </c>
      <c r="E812" s="2">
        <f>SUMPRODUCT(Leśnictwo!C856:C862,Leśnictwo!W856:W862)</f>
        <v>0</v>
      </c>
      <c r="F812" s="2">
        <f>SUMPRODUCT(Leśnictwo!C856:C862,Leśnictwo!X856:X862)</f>
        <v>0</v>
      </c>
    </row>
    <row r="813" spans="2:6" hidden="1" x14ac:dyDescent="0.3">
      <c r="B813" s="4" t="s">
        <v>29</v>
      </c>
      <c r="C813" s="4">
        <v>2</v>
      </c>
      <c r="D813" s="2">
        <f>SUMPRODUCT(Leśnictwo!C867:C876,Leśnictwo!V867:V876)</f>
        <v>0</v>
      </c>
      <c r="E813" s="2">
        <f>SUMPRODUCT(Leśnictwo!C867:C876,Leśnictwo!W867:W876)</f>
        <v>0</v>
      </c>
      <c r="F813" s="2">
        <f>SUMPRODUCT(Leśnictwo!C867:C876,Leśnictwo!X867:X876)</f>
        <v>0</v>
      </c>
    </row>
    <row r="814" spans="2:6" hidden="1" x14ac:dyDescent="0.3">
      <c r="B814" s="4" t="s">
        <v>30</v>
      </c>
      <c r="C814" s="4">
        <v>2</v>
      </c>
      <c r="D814" s="2">
        <f>SUMPRODUCT(Leśnictwo!C881:C882,Leśnictwo!V881:V882)</f>
        <v>0</v>
      </c>
      <c r="E814" s="2">
        <f>SUMPRODUCT(Leśnictwo!C881:C882,Leśnictwo!W881:W882)</f>
        <v>0</v>
      </c>
      <c r="F814" s="2">
        <f>SUMPRODUCT(Leśnictwo!C881:C882,Leśnictwo!X881:X882)</f>
        <v>0</v>
      </c>
    </row>
    <row r="815" spans="2:6" hidden="1" x14ac:dyDescent="0.3">
      <c r="B815" s="4" t="s">
        <v>33</v>
      </c>
      <c r="C815" s="4">
        <v>2</v>
      </c>
      <c r="D815" s="2">
        <f>SUMPRODUCT(Leśnictwo!C887:C888,Leśnictwo!V887:V888)</f>
        <v>0</v>
      </c>
      <c r="E815" s="2">
        <f>SUMPRODUCT(Leśnictwo!C887:C888,Leśnictwo!W887:W888)</f>
        <v>0</v>
      </c>
      <c r="F815" s="2">
        <f>SUMPRODUCT(Leśnictwo!C887:C888,Leśnictwo!X887:X888)</f>
        <v>0</v>
      </c>
    </row>
    <row r="816" spans="2:6" hidden="1" x14ac:dyDescent="0.3">
      <c r="B816" s="4" t="s">
        <v>31</v>
      </c>
      <c r="C816" s="4">
        <v>2</v>
      </c>
      <c r="D816" s="2">
        <f>SUMPRODUCT(Leśnictwo!C893:C899,Leśnictwo!V893:V899)</f>
        <v>0</v>
      </c>
      <c r="E816" s="2">
        <f>SUMPRODUCT(Leśnictwo!C893:C899,Leśnictwo!W893:W899)</f>
        <v>0</v>
      </c>
      <c r="F816" s="2">
        <f>SUMPRODUCT(Leśnictwo!C893:C899,Leśnictwo!X893:X899)</f>
        <v>0</v>
      </c>
    </row>
    <row r="817" spans="2:6" hidden="1" x14ac:dyDescent="0.3">
      <c r="B817" s="49" t="s">
        <v>32</v>
      </c>
      <c r="C817" s="49">
        <v>2</v>
      </c>
      <c r="D817" s="49">
        <f>SUMPRODUCT(Leśnictwo!C904:C905,Leśnictwo!V904:V905)</f>
        <v>0</v>
      </c>
      <c r="E817" s="49">
        <f>SUMPRODUCT(Leśnictwo!C904:C905,Leśnictwo!W904:W905)</f>
        <v>0</v>
      </c>
      <c r="F817" s="49">
        <f>SUMPRODUCT(Leśnictwo!C904:C905,Leśnictwo!X904:X905)</f>
        <v>0</v>
      </c>
    </row>
    <row r="818" spans="2:6" hidden="1" x14ac:dyDescent="0.3">
      <c r="B818" s="2" t="s">
        <v>27</v>
      </c>
      <c r="C818" s="2">
        <v>3</v>
      </c>
      <c r="D818" s="50">
        <f>SUMPRODUCT(Leśnictwo!C914:C917,Leśnictwo!V914:V917)</f>
        <v>0</v>
      </c>
      <c r="E818" s="50">
        <f>SUMPRODUCT(Leśnictwo!C914:C917,Leśnictwo!W914:W917)</f>
        <v>0</v>
      </c>
      <c r="F818" s="50">
        <f>SUMPRODUCT(Leśnictwo!C914:C917,Leśnictwo!X914:X917)</f>
        <v>0</v>
      </c>
    </row>
    <row r="819" spans="2:6" hidden="1" x14ac:dyDescent="0.3">
      <c r="B819" s="2" t="s">
        <v>28</v>
      </c>
      <c r="C819" s="2">
        <v>3</v>
      </c>
      <c r="D819" s="4">
        <f>SUMPRODUCT(Leśnictwo!C922:C928,Leśnictwo!V922:V928)</f>
        <v>0</v>
      </c>
      <c r="E819" s="4">
        <f>SUMPRODUCT(Leśnictwo!C922:C928,Leśnictwo!W922:W928)</f>
        <v>0</v>
      </c>
      <c r="F819" s="4">
        <f>SUMPRODUCT(Leśnictwo!C922:C928,Leśnictwo!X922:X928)</f>
        <v>0</v>
      </c>
    </row>
    <row r="820" spans="2:6" hidden="1" x14ac:dyDescent="0.3">
      <c r="B820" s="2" t="s">
        <v>29</v>
      </c>
      <c r="C820" s="2">
        <v>3</v>
      </c>
      <c r="D820" s="4">
        <f>SUMPRODUCT(Leśnictwo!C933:C942,Leśnictwo!V933:V942)</f>
        <v>0</v>
      </c>
      <c r="E820" s="4">
        <f>SUMPRODUCT(Leśnictwo!C933:C942,Leśnictwo!W933:W942)</f>
        <v>0</v>
      </c>
      <c r="F820" s="4">
        <f>SUMPRODUCT(Leśnictwo!C933:C942,Leśnictwo!X933:X942)</f>
        <v>0</v>
      </c>
    </row>
    <row r="821" spans="2:6" hidden="1" x14ac:dyDescent="0.3">
      <c r="B821" s="2" t="s">
        <v>30</v>
      </c>
      <c r="C821" s="2">
        <v>3</v>
      </c>
      <c r="D821" s="4">
        <f>SUMPRODUCT(Leśnictwo!C947:C953,Leśnictwo!V947:V953)</f>
        <v>0</v>
      </c>
      <c r="E821" s="4">
        <f>SUMPRODUCT(Leśnictwo!C947:C953,Leśnictwo!W947:W953)</f>
        <v>0</v>
      </c>
      <c r="F821" s="4">
        <f>SUMPRODUCT(Leśnictwo!C947:C953,Leśnictwo!X947:X953)</f>
        <v>0</v>
      </c>
    </row>
    <row r="822" spans="2:6" hidden="1" x14ac:dyDescent="0.3">
      <c r="B822" s="2" t="s">
        <v>33</v>
      </c>
      <c r="C822" s="2">
        <v>3</v>
      </c>
      <c r="D822" s="4">
        <f>SUMPRODUCT(Leśnictwo!C958:C959,Leśnictwo!V958:V959)</f>
        <v>0</v>
      </c>
      <c r="E822" s="4">
        <f>SUMPRODUCT(Leśnictwo!C958:C959,Leśnictwo!W958:W959)</f>
        <v>0</v>
      </c>
      <c r="F822" s="4">
        <f>SUMPRODUCT(Leśnictwo!C958:C959,Leśnictwo!X958:X959)</f>
        <v>0</v>
      </c>
    </row>
    <row r="823" spans="2:6" hidden="1" x14ac:dyDescent="0.3">
      <c r="B823" s="2" t="s">
        <v>31</v>
      </c>
      <c r="C823" s="2">
        <v>3</v>
      </c>
      <c r="D823" s="4">
        <f>SUMPRODUCT(Leśnictwo!C964:C965,Leśnictwo!V964:V965)</f>
        <v>0</v>
      </c>
      <c r="E823" s="4">
        <f>SUMPRODUCT(Leśnictwo!C964:C965,Leśnictwo!W964:W965)</f>
        <v>0</v>
      </c>
      <c r="F823" s="4">
        <f>SUMPRODUCT(Leśnictwo!C964:C965,Leśnictwo!X964:X965)</f>
        <v>0</v>
      </c>
    </row>
    <row r="824" spans="2:6" hidden="1" x14ac:dyDescent="0.3">
      <c r="B824" s="2" t="s">
        <v>32</v>
      </c>
      <c r="C824" s="2">
        <v>3</v>
      </c>
      <c r="D824" s="49">
        <f>SUMPRODUCT(Leśnictwo!C970:C971,Leśnictwo!V970:V971)</f>
        <v>0</v>
      </c>
      <c r="E824" s="49">
        <f>SUMPRODUCT(Leśnictwo!C970:C971,Leśnictwo!W970:W971)</f>
        <v>0</v>
      </c>
      <c r="F824" s="49">
        <f>SUMPRODUCT(Leśnictwo!C970:C971,Leśnictwo!X970:X971)</f>
        <v>0</v>
      </c>
    </row>
    <row r="825" spans="2:6" hidden="1" x14ac:dyDescent="0.3">
      <c r="B825" s="50" t="s">
        <v>27</v>
      </c>
      <c r="C825" s="50">
        <v>4</v>
      </c>
      <c r="D825" s="50">
        <f>SUMPRODUCT(Leśnictwo!C978:C981,Leśnictwo!V978:V981)</f>
        <v>0</v>
      </c>
      <c r="E825" s="50">
        <f>SUMPRODUCT(Leśnictwo!C978:C981,Leśnictwo!W978:W981)</f>
        <v>0</v>
      </c>
      <c r="F825" s="50">
        <f>SUMPRODUCT(Leśnictwo!C978:C981,Leśnictwo!X978:X981)</f>
        <v>0</v>
      </c>
    </row>
    <row r="826" spans="2:6" hidden="1" x14ac:dyDescent="0.3">
      <c r="B826" s="4" t="s">
        <v>28</v>
      </c>
      <c r="C826" s="4">
        <v>4</v>
      </c>
      <c r="D826" s="4">
        <f>SUMPRODUCT(Leśnictwo!C986:C992,Leśnictwo!V986:V992)</f>
        <v>0</v>
      </c>
      <c r="E826" s="4">
        <f>SUMPRODUCT(Leśnictwo!C986:C992,Leśnictwo!W986:W992)</f>
        <v>0</v>
      </c>
      <c r="F826" s="4">
        <f>SUMPRODUCT(Leśnictwo!C986:C992,Leśnictwo!X986:X992)</f>
        <v>0</v>
      </c>
    </row>
    <row r="827" spans="2:6" hidden="1" x14ac:dyDescent="0.3">
      <c r="B827" s="4" t="s">
        <v>29</v>
      </c>
      <c r="C827" s="4">
        <v>4</v>
      </c>
      <c r="D827" s="4">
        <f>SUMPRODUCT(Leśnictwo!C997:C1006,Leśnictwo!V997:V1006)</f>
        <v>0</v>
      </c>
      <c r="E827" s="4">
        <f>SUMPRODUCT(Leśnictwo!C997:C1006,Leśnictwo!W997:W1006)</f>
        <v>0</v>
      </c>
      <c r="F827" s="4">
        <f>SUMPRODUCT(Leśnictwo!C997:C1006,Leśnictwo!X997:X1006)</f>
        <v>0</v>
      </c>
    </row>
    <row r="828" spans="2:6" hidden="1" x14ac:dyDescent="0.3">
      <c r="B828" s="4" t="s">
        <v>30</v>
      </c>
      <c r="C828" s="4">
        <v>4</v>
      </c>
      <c r="D828" s="4">
        <f>SUMPRODUCT(Leśnictwo!C1011:C1017,Leśnictwo!V1011:V1017)</f>
        <v>0</v>
      </c>
      <c r="E828" s="4">
        <f>SUMPRODUCT(Leśnictwo!C1011:C1017,Leśnictwo!W1011:W1017)</f>
        <v>0</v>
      </c>
      <c r="F828" s="4">
        <f>SUMPRODUCT(Leśnictwo!C1011:C1017,Leśnictwo!X1011:X1017)</f>
        <v>0</v>
      </c>
    </row>
    <row r="829" spans="2:6" hidden="1" x14ac:dyDescent="0.3">
      <c r="B829" s="4" t="s">
        <v>33</v>
      </c>
      <c r="C829" s="4">
        <v>4</v>
      </c>
      <c r="D829" s="4">
        <f>SUMPRODUCT(Leśnictwo!C1022:C1023,Leśnictwo!V1022:V1023)</f>
        <v>0</v>
      </c>
      <c r="E829" s="4">
        <f>SUMPRODUCT(Leśnictwo!C1022:C1023,Leśnictwo!W1022:W1023)</f>
        <v>0</v>
      </c>
      <c r="F829" s="4">
        <f>SUMPRODUCT(Leśnictwo!C1022:C1023,Leśnictwo!X1022:X1023)</f>
        <v>0</v>
      </c>
    </row>
    <row r="830" spans="2:6" hidden="1" x14ac:dyDescent="0.3">
      <c r="B830" s="4" t="s">
        <v>31</v>
      </c>
      <c r="C830" s="4">
        <v>4</v>
      </c>
      <c r="D830" s="4">
        <f>SUMPRODUCT(Leśnictwo!C1028:C1029,Leśnictwo!V1028:V1029)</f>
        <v>0</v>
      </c>
      <c r="E830" s="4">
        <f>SUMPRODUCT(Leśnictwo!C1028:C1029,Leśnictwo!W1028:W1029)</f>
        <v>0</v>
      </c>
      <c r="F830" s="4">
        <f>SUMPRODUCT(Leśnictwo!C1028:C1029,Leśnictwo!X1028:X1029)</f>
        <v>0</v>
      </c>
    </row>
    <row r="831" spans="2:6" hidden="1" x14ac:dyDescent="0.3">
      <c r="B831" s="49" t="s">
        <v>32</v>
      </c>
      <c r="C831" s="49">
        <v>4</v>
      </c>
      <c r="D831" s="49">
        <f>SUMPRODUCT(Leśnictwo!C1034:C1035,Leśnictwo!V1034:V1035)</f>
        <v>0</v>
      </c>
      <c r="E831" s="49">
        <f>SUMPRODUCT(Leśnictwo!C1034:C1035,Leśnictwo!W1034:W1035)</f>
        <v>0</v>
      </c>
      <c r="F831" s="49">
        <f>SUMPRODUCT(Leśnictwo!C1034:C1035,Leśnictwo!X1034:X1035)</f>
        <v>0</v>
      </c>
    </row>
    <row r="832" spans="2:6" hidden="1" x14ac:dyDescent="0.3">
      <c r="B832" s="2" t="s">
        <v>27</v>
      </c>
      <c r="C832" s="2">
        <v>5</v>
      </c>
      <c r="D832" s="50">
        <f>SUMPRODUCT(Leśnictwo!C1044:C1045,Leśnictwo!V1044:V1045)</f>
        <v>0</v>
      </c>
      <c r="E832" s="50">
        <f>SUMPRODUCT(Leśnictwo!C1044:C1045,Leśnictwo!W1044:W1045)</f>
        <v>0</v>
      </c>
      <c r="F832" s="50">
        <f>SUMPRODUCT(Leśnictwo!C1044:C1045,Leśnictwo!X1044:X1045)</f>
        <v>0</v>
      </c>
    </row>
    <row r="833" spans="2:6" hidden="1" x14ac:dyDescent="0.3">
      <c r="B833" s="2" t="s">
        <v>28</v>
      </c>
      <c r="C833" s="2">
        <v>5</v>
      </c>
      <c r="D833" s="4">
        <f>SUMPRODUCT(Leśnictwo!C1050:C1056,Leśnictwo!V1050:V1056)</f>
        <v>0</v>
      </c>
      <c r="E833" s="4">
        <f>SUMPRODUCT(Leśnictwo!C1050:C1056,Leśnictwo!W1050:W1056)</f>
        <v>0</v>
      </c>
      <c r="F833" s="4">
        <f>SUMPRODUCT(Leśnictwo!C1050:C1056,Leśnictwo!X1050:X1056)</f>
        <v>0</v>
      </c>
    </row>
    <row r="834" spans="2:6" hidden="1" x14ac:dyDescent="0.3">
      <c r="B834" s="2" t="s">
        <v>29</v>
      </c>
      <c r="C834" s="2">
        <v>5</v>
      </c>
      <c r="D834" s="4">
        <f>SUMPRODUCT(Leśnictwo!C1061:C1070,Leśnictwo!V1061:V1070)</f>
        <v>0</v>
      </c>
      <c r="E834" s="4">
        <f>SUMPRODUCT(Leśnictwo!C1061:C1070,Leśnictwo!W1061:W1070)</f>
        <v>0</v>
      </c>
      <c r="F834" s="4">
        <f>SUMPRODUCT(Leśnictwo!C1061:C1070,Leśnictwo!X1061:X1070)</f>
        <v>0</v>
      </c>
    </row>
    <row r="835" spans="2:6" hidden="1" x14ac:dyDescent="0.3">
      <c r="B835" s="2" t="s">
        <v>30</v>
      </c>
      <c r="C835" s="2">
        <v>5</v>
      </c>
      <c r="D835" s="4">
        <f>SUMPRODUCT(Leśnictwo!C1075:C1081,Leśnictwo!V1075:V1081)</f>
        <v>0</v>
      </c>
      <c r="E835" s="4">
        <f>SUMPRODUCT(Leśnictwo!C1075:C1081,Leśnictwo!W1075:W1081)</f>
        <v>0</v>
      </c>
      <c r="F835" s="4">
        <f>SUMPRODUCT(Leśnictwo!C1075:C1081,Leśnictwo!X1075:X1081)</f>
        <v>0</v>
      </c>
    </row>
    <row r="836" spans="2:6" hidden="1" x14ac:dyDescent="0.3">
      <c r="B836" s="2" t="s">
        <v>33</v>
      </c>
      <c r="C836" s="2">
        <v>5</v>
      </c>
      <c r="D836" s="4">
        <f>SUMPRODUCT(Leśnictwo!C1086:C1087,Leśnictwo!V1086:V1087)</f>
        <v>0</v>
      </c>
      <c r="E836" s="4">
        <f>SUMPRODUCT(Leśnictwo!C1086:C1087,Leśnictwo!W1086:W1087)</f>
        <v>0</v>
      </c>
      <c r="F836" s="4">
        <f>SUMPRODUCT(Leśnictwo!C1086:C1087,Leśnictwo!X1086:X1087)</f>
        <v>0</v>
      </c>
    </row>
    <row r="837" spans="2:6" hidden="1" x14ac:dyDescent="0.3">
      <c r="B837" s="2" t="s">
        <v>31</v>
      </c>
      <c r="C837" s="2">
        <v>5</v>
      </c>
      <c r="D837" s="4">
        <f>SUMPRODUCT(Leśnictwo!C1092:C1093,Leśnictwo!V1092:V1093)</f>
        <v>0</v>
      </c>
      <c r="E837" s="4">
        <f>SUMPRODUCT(Leśnictwo!C1092:C1093,Leśnictwo!W1092:W1093)</f>
        <v>0</v>
      </c>
      <c r="F837" s="4">
        <f>SUMPRODUCT(Leśnictwo!C1092:C1093,Leśnictwo!X1092:X1093)</f>
        <v>0</v>
      </c>
    </row>
    <row r="838" spans="2:6" hidden="1" x14ac:dyDescent="0.3">
      <c r="B838" s="2" t="s">
        <v>32</v>
      </c>
      <c r="C838" s="2">
        <v>5</v>
      </c>
      <c r="D838" s="49">
        <f>SUMPRODUCT(Leśnictwo!C1098:C1099,Leśnictwo!V1098:V1099)</f>
        <v>0</v>
      </c>
      <c r="E838" s="49">
        <f>SUMPRODUCT(Leśnictwo!C1098:C1099,Leśnictwo!W1098:W1099)</f>
        <v>0</v>
      </c>
      <c r="F838" s="49">
        <f>SUMPRODUCT(Leśnictwo!C1098:C1099,Leśnictwo!X1098:X1099)</f>
        <v>0</v>
      </c>
    </row>
    <row r="839" spans="2:6" hidden="1" x14ac:dyDescent="0.3">
      <c r="B839" s="50" t="s">
        <v>27</v>
      </c>
      <c r="C839" s="50">
        <v>6</v>
      </c>
      <c r="D839" s="50">
        <f>SUMPRODUCT(Leśnictwo!C1106:C1107,Leśnictwo!V1106:V1107)</f>
        <v>0</v>
      </c>
      <c r="E839" s="50">
        <f>SUMPRODUCT(Leśnictwo!C1106:C1107,Leśnictwo!W1106:W1107)</f>
        <v>0</v>
      </c>
      <c r="F839" s="50">
        <f>SUMPRODUCT(Leśnictwo!C1106:C1107,Leśnictwo!X1106:X1107)</f>
        <v>0</v>
      </c>
    </row>
    <row r="840" spans="2:6" hidden="1" x14ac:dyDescent="0.3">
      <c r="B840" s="4" t="s">
        <v>28</v>
      </c>
      <c r="C840" s="4">
        <v>6</v>
      </c>
      <c r="D840" s="4">
        <f>SUMPRODUCT(Leśnictwo!C1112:C1113,Leśnictwo!V1112:V1113)</f>
        <v>0</v>
      </c>
      <c r="E840" s="4">
        <f>SUMPRODUCT(Leśnictwo!C1112:C1113,Leśnictwo!W1112:W1113)</f>
        <v>0</v>
      </c>
      <c r="F840" s="4">
        <f>SUMPRODUCT(Leśnictwo!C1112:C1113,Leśnictwo!X1112:X1113)</f>
        <v>0</v>
      </c>
    </row>
    <row r="841" spans="2:6" hidden="1" x14ac:dyDescent="0.3">
      <c r="B841" s="4" t="s">
        <v>29</v>
      </c>
      <c r="C841" s="4">
        <v>6</v>
      </c>
      <c r="D841" s="4">
        <f>SUMPRODUCT(Leśnictwo!C1118:C1127,Leśnictwo!V1118:V1127)</f>
        <v>0</v>
      </c>
      <c r="E841" s="4">
        <f>SUMPRODUCT(Leśnictwo!C1118:C1127,Leśnictwo!W1118:W1127)</f>
        <v>0</v>
      </c>
      <c r="F841" s="4">
        <f>SUMPRODUCT(Leśnictwo!C1118:C1127,Leśnictwo!X1118:X1127)</f>
        <v>0</v>
      </c>
    </row>
    <row r="842" spans="2:6" hidden="1" x14ac:dyDescent="0.3">
      <c r="B842" s="4" t="s">
        <v>30</v>
      </c>
      <c r="C842" s="4">
        <v>6</v>
      </c>
      <c r="D842" s="4">
        <f>SUMPRODUCT(Leśnictwo!C1132:C1138,Leśnictwo!V1132:V1138)</f>
        <v>0</v>
      </c>
      <c r="E842" s="4">
        <f>SUMPRODUCT(Leśnictwo!C1132:C1138,Leśnictwo!W1132:W1138)</f>
        <v>0</v>
      </c>
      <c r="F842" s="4">
        <f>SUMPRODUCT(Leśnictwo!C1132:C1138,Leśnictwo!X1132:X1138)</f>
        <v>0</v>
      </c>
    </row>
    <row r="843" spans="2:6" hidden="1" x14ac:dyDescent="0.3">
      <c r="B843" s="4" t="s">
        <v>33</v>
      </c>
      <c r="C843" s="4">
        <v>6</v>
      </c>
      <c r="D843" s="4">
        <f>SUMPRODUCT(Leśnictwo!C1143:C1144,Leśnictwo!V1143:V1144)</f>
        <v>0</v>
      </c>
      <c r="E843" s="4">
        <f>SUMPRODUCT(Leśnictwo!C1143:C1144,Leśnictwo!W1143:W1144)</f>
        <v>0</v>
      </c>
      <c r="F843" s="4">
        <f>SUMPRODUCT(Leśnictwo!C1143:C1144,Leśnictwo!X1143:X1144)</f>
        <v>0</v>
      </c>
    </row>
    <row r="844" spans="2:6" hidden="1" x14ac:dyDescent="0.3">
      <c r="B844" s="4" t="s">
        <v>31</v>
      </c>
      <c r="C844" s="4">
        <v>6</v>
      </c>
      <c r="D844" s="4">
        <f>SUMPRODUCT(Leśnictwo!C1149:C1150,Leśnictwo!V1149:V1150)</f>
        <v>0</v>
      </c>
      <c r="E844" s="4">
        <f>SUMPRODUCT(Leśnictwo!C1149:C1150,Leśnictwo!W1149:W1150)</f>
        <v>0</v>
      </c>
      <c r="F844" s="4">
        <f>SUMPRODUCT(Leśnictwo!C1149:C1150,Leśnictwo!X1149:X1150)</f>
        <v>0</v>
      </c>
    </row>
    <row r="845" spans="2:6" hidden="1" x14ac:dyDescent="0.3">
      <c r="B845" s="49" t="s">
        <v>32</v>
      </c>
      <c r="C845" s="49">
        <v>6</v>
      </c>
      <c r="D845" s="49">
        <f>SUMPRODUCT(Leśnictwo!C1155:C1156,Leśnictwo!V1155:V1156)</f>
        <v>0</v>
      </c>
      <c r="E845" s="49">
        <f>SUMPRODUCT(Leśnictwo!C1155:C1156,Leśnictwo!W1155:W1156)</f>
        <v>0</v>
      </c>
      <c r="F845" s="49">
        <f>SUMPRODUCT(Leśnictwo!C1155:C1156,Leśnictwo!X1155:X1156)</f>
        <v>0</v>
      </c>
    </row>
    <row r="846" spans="2:6" hidden="1" x14ac:dyDescent="0.3">
      <c r="B846" s="50" t="s">
        <v>27</v>
      </c>
      <c r="C846" s="50">
        <v>7</v>
      </c>
      <c r="D846" s="50">
        <f>SUMPRODUCT(Leśnictwo!C1165:C1166,Leśnictwo!V1165:V1166)</f>
        <v>0</v>
      </c>
      <c r="E846" s="50">
        <f>SUMPRODUCT(Leśnictwo!C1165:C1166,Leśnictwo!W1165:W1166)</f>
        <v>0</v>
      </c>
      <c r="F846" s="50">
        <f>SUMPRODUCT(Leśnictwo!C1165:C1166,Leśnictwo!X1165:X1166)</f>
        <v>0</v>
      </c>
    </row>
    <row r="847" spans="2:6" hidden="1" x14ac:dyDescent="0.3">
      <c r="B847" s="4" t="s">
        <v>28</v>
      </c>
      <c r="C847" s="4">
        <v>7</v>
      </c>
      <c r="D847" s="4">
        <f>SUMPRODUCT(Leśnictwo!C1171:C1172,Leśnictwo!V1171:V1172)</f>
        <v>0</v>
      </c>
      <c r="E847" s="4">
        <f>SUMPRODUCT(Leśnictwo!C1171:C1172,Leśnictwo!W1171:W1172)</f>
        <v>0</v>
      </c>
      <c r="F847" s="4">
        <f>SUMPRODUCT(Leśnictwo!C1171:C1172,Leśnictwo!X1171:X1172)</f>
        <v>0</v>
      </c>
    </row>
    <row r="848" spans="2:6" hidden="1" x14ac:dyDescent="0.3">
      <c r="B848" s="4" t="s">
        <v>29</v>
      </c>
      <c r="C848" s="4">
        <v>7</v>
      </c>
      <c r="D848" s="4">
        <f>SUMPRODUCT(Leśnictwo!C1177:C1186,Leśnictwo!V1177:V1186)</f>
        <v>0</v>
      </c>
      <c r="E848" s="4">
        <f>SUMPRODUCT(Leśnictwo!C1177:C1186,Leśnictwo!W1177:W1186)</f>
        <v>0</v>
      </c>
      <c r="F848" s="4">
        <f>SUMPRODUCT(Leśnictwo!C1177:C1186,Leśnictwo!X1177:X1186)</f>
        <v>0</v>
      </c>
    </row>
    <row r="849" spans="2:6" hidden="1" x14ac:dyDescent="0.3">
      <c r="B849" s="4" t="s">
        <v>30</v>
      </c>
      <c r="C849" s="4">
        <v>7</v>
      </c>
      <c r="D849" s="4">
        <f>SUMPRODUCT(Leśnictwo!C1191:C1197,Leśnictwo!V1191:V1197)</f>
        <v>0</v>
      </c>
      <c r="E849" s="4">
        <f>SUMPRODUCT(Leśnictwo!C1191:C1197,Leśnictwo!W1191:W1197)</f>
        <v>0</v>
      </c>
      <c r="F849" s="4">
        <f>SUMPRODUCT(Leśnictwo!C1191:C1197,Leśnictwo!X1191:X1197)</f>
        <v>0</v>
      </c>
    </row>
    <row r="850" spans="2:6" hidden="1" x14ac:dyDescent="0.3">
      <c r="B850" s="4" t="s">
        <v>33</v>
      </c>
      <c r="C850" s="4">
        <v>7</v>
      </c>
      <c r="D850" s="4">
        <f>SUMPRODUCT(Leśnictwo!C1202:C1203,Leśnictwo!V1202:V1203)</f>
        <v>0</v>
      </c>
      <c r="E850" s="4">
        <f>SUMPRODUCT(Leśnictwo!C1202:C1203,Leśnictwo!W1202:W1203)</f>
        <v>0</v>
      </c>
      <c r="F850" s="4">
        <f>SUMPRODUCT(Leśnictwo!C1202:C1203,Leśnictwo!X1202:X1203)</f>
        <v>0</v>
      </c>
    </row>
    <row r="851" spans="2:6" hidden="1" x14ac:dyDescent="0.3">
      <c r="B851" s="4" t="s">
        <v>31</v>
      </c>
      <c r="C851" s="4">
        <v>7</v>
      </c>
      <c r="D851" s="4">
        <f>SUMPRODUCT(Leśnictwo!C1208:C1209,Leśnictwo!V1208:V1209)</f>
        <v>0</v>
      </c>
      <c r="E851" s="4">
        <f>SUMPRODUCT(Leśnictwo!C1208:C1209,Leśnictwo!W1208:W1209)</f>
        <v>0</v>
      </c>
      <c r="F851" s="4">
        <f>SUMPRODUCT(Leśnictwo!C1208:C1209,Leśnictwo!X1208:X1209)</f>
        <v>0</v>
      </c>
    </row>
    <row r="852" spans="2:6" hidden="1" x14ac:dyDescent="0.3">
      <c r="B852" s="49" t="s">
        <v>32</v>
      </c>
      <c r="C852" s="49">
        <v>7</v>
      </c>
      <c r="D852" s="49">
        <f>SUMPRODUCT(Leśnictwo!C1214:C1215,Leśnictwo!V1214:V1215)</f>
        <v>0</v>
      </c>
      <c r="E852" s="49">
        <f>SUMPRODUCT(Leśnictwo!C1214:C1215,Leśnictwo!W1214:W1215)</f>
        <v>0</v>
      </c>
      <c r="F852" s="49">
        <f>SUMPRODUCT(Leśnictwo!C1214:C1215,Leśnictwo!X1214:X1215)</f>
        <v>0</v>
      </c>
    </row>
    <row r="853" spans="2:6" hidden="1" x14ac:dyDescent="0.3">
      <c r="B853" s="51" t="s">
        <v>40</v>
      </c>
      <c r="C853" s="51"/>
      <c r="D853" s="52">
        <f>SUM(D804:D852)</f>
        <v>0</v>
      </c>
      <c r="E853" s="52">
        <f>SUM(E804:E852)</f>
        <v>0</v>
      </c>
      <c r="F853" s="51">
        <f>SUM(F804:F852)</f>
        <v>0</v>
      </c>
    </row>
    <row r="854" spans="2:6" hidden="1" x14ac:dyDescent="0.3"/>
    <row r="855" spans="2:6" hidden="1" x14ac:dyDescent="0.3"/>
  </sheetData>
  <sheetProtection formatCells="0" formatColumns="0" formatRows="0"/>
  <protectedRanges>
    <protectedRange sqref="V694:X703 U708:X717 B694:C703 M694:M703 O694:Q703 B708:C717 M708:M717 O708:Q717" name="sem7c"/>
    <protectedRange sqref="A652:C661 M652:M661 O652:Q661 V652:X661 V666:X675 V680:X689 M666:M675 O666:Q675 A666:C675 A694:A703 A708:A717 M680:M689 O680:Q689 A680:C689" name="sem7b"/>
    <protectedRange sqref="V564:X573 V578:X587 V592:X601 M564:M573 O564:Q573 A564:C573 A606:A615 A624:A633 A638:A647 M578:M587 O578:Q587 A578:C587 M592:M601 O592:Q601 A592:C601" name="sem6b"/>
    <protectedRange sqref="V478:X487 V492:X501 V506:X515 B478:C487 M478:M487 O478:Q487 B493:C501 M492:M501 O492:Q501 B506:C515 M506:M515 O506:Q515" name="sem5c"/>
    <protectedRange sqref="V390:X399 V404:X413 V422:X431 V436:X445 B390:C399 M390:M399 O390:Q399 B404:C413 M404:M413 O404:Q413 B422:C431 M422:M431 O422:Q431 M436:M445 O436:Q445 A436:C445" name="sem4c5a"/>
    <protectedRange sqref="V304:X313 V320:X329 V334:X343 B304:C313 M304:M313 O304:Q313 B320:C329 M320:M329 O320:Q329 M334:M343 O334:Q343 A334:C343" name="sem3c4a"/>
    <protectedRange sqref="V220:X229 V234:X243 M220:M229 O220:Q229 A220:C229 M234:M243 O234:Q243 A234:C243 A454 A248:C255 M248:M257 O248:Q257 V248:X257 A257:C257" name="sem3a"/>
    <protectedRange sqref="AB55 A146:C155 M146:M155 O146:Q155 V146:X155 V160:X169 M160:M169 O160:Q169 A160:C169 M174:M183 O174:Q183 A174:C183" name="sem2b"/>
    <protectedRange sqref="V102:X111 V118:X127 V132:X141 B102:C111 M102:M111 O102:Q111 B118:C127 M118:M127 O118:Q127 M132:M141 O132:Q141 A132:C141" name="sem1c2a"/>
    <protectedRange sqref="B1:N9" name="Nagłówek"/>
    <protectedRange sqref="M18:M27 O18:Q27 V18:X27 M32:M41 O32:Q41 V32:X41 M46:M55 V46:X55 G46:H55 G146:H155 G248:H257 G348:H357 G450:H459 G436:H445 G550:H559 G652:H661 G18:H27 A18:C27 G32:H41 A32:C41 G60:H69 G74:H83 G88:H97 G102:H111 G118:H127 G132:H141 G160:H169 G174:H183 G188:H197 G202:H211 G220:H229 G234:H243 G262:H271 G276:H285 G290:H299 G304:H313 G320:H329 G334:H343 G362:H371 G376:H385 G390:H399 G404:H413 G422:H431 G464:H473 G478:H487 G492:H501 G506:H515 G522:H531 G536:H545 G564:H573 G578:H587 G592:H601 G606:H615 G624:H633 G638:H647 G666:H675 G680:H689 G694:H703 G708:H717 A256:C256 A46:C55 O46:Q55" name="sem1a"/>
    <protectedRange sqref="V60:X69 V74:X83 V88:X97 M60:M69 O60:Q69 A60:C69 M74:M83 O74:Q83 A74:C83 M88:M97 O88:Q97 A88:C97 A102:A111 A118:A127" name="sem1b"/>
    <protectedRange sqref="V174:X183 V188:X197 V202:X211 M188:M197 O188:Q197 A188:C197 M202:M211 O202:Q211 A202:C211 A290:C292 M290:M292 V290:V292 A492:C492" name="sem2c"/>
    <protectedRange sqref="V262:X271 V276:X285 V293:X299 M262:M271 O262:Q271 A262:C271 M276:M285 O276:Q285 A276:C285 M293:M299 O290:Q299 A293:C299 A304:A313 A320:A329 W290:X292" name="sem3b"/>
    <protectedRange sqref="A348:C357 M348:M357 O348:Q357 V348:X357 V362:X371 V376:X385 M362:M371 O362:Q371 A362:C371 M376:M385 O376:Q385 A376:C385 A390:A399 A404:A413 A422:A431 A468:C468" name="sem4b"/>
    <protectedRange sqref="V436:X445 A450:C453 M450:M459 O450:Q459 V450:X459 V464:X473 M436:M445 O436:Q445 A436:C445 O464:Q473 A464:C467 M464:M473 A478:A487 A493:A501 A506:A515 A469:C473 A455:C459 B454:C454" name="sem5b"/>
    <protectedRange sqref="V522:X531 V536:X545 A550:C559 M550:M559 O550:Q559 V550:X559 M522:M531 O522:Q531 A522:C531 M536:M545 O536:Q545 A536:C545" name="sem6a"/>
    <protectedRange sqref="V624:X633 V638:X647 U606:X615 U506:U515 U404:U413 U304:U313 U202:U211 U102:U111 B606:C615 M606:M615 O606:Q615 B624:C633 M624:M633 O624:Q633 B638:C647 M638:M647 O638:Q647" name="sem6c7a"/>
    <protectedRange sqref="S46:T55 S146:T155 S348:T357 S450:T459 S436:T445 S550:T559 S652:T661 S18:T27 S32:T41 S60:T69 S74:T83 S88:T97 S102:T111 S118:T127 S132:T141 S160:T169 S174:T183 S188:T197 S202:T211 S220:T229 S234:T243 S262:T271 S276:T285 S304:T313 S320:T329 S334:T343 S362:T371 S376:T385 S390:T399 S404:T413 S422:T431 S464:T473 S478:T487 S492:T501 S506:T515 S522:T531 S536:T545 S564:T573 S578:T587 S592:T601 S606:T615 S624:T633 S638:T647 S666:T675 S680:T689 S694:T703 S708:T717 S248:T257 S290:T299" name="sem1a_1"/>
  </protectedRanges>
  <sortState xmlns:xlrd2="http://schemas.microsoft.com/office/spreadsheetml/2017/richdata2" ref="F770:F774">
    <sortCondition ref="F770"/>
  </sortState>
  <mergeCells count="164">
    <mergeCell ref="Q1:X3"/>
    <mergeCell ref="B802:B803"/>
    <mergeCell ref="C802:C803"/>
    <mergeCell ref="D802:F802"/>
    <mergeCell ref="G745:H745"/>
    <mergeCell ref="G746:H746"/>
    <mergeCell ref="B758:C758"/>
    <mergeCell ref="A754:C754"/>
    <mergeCell ref="Q4:U5"/>
    <mergeCell ref="B755:C755"/>
    <mergeCell ref="B756:C756"/>
    <mergeCell ref="B757:C757"/>
    <mergeCell ref="A747:B747"/>
    <mergeCell ref="A748:B748"/>
    <mergeCell ref="G748:H748"/>
    <mergeCell ref="F731:F732"/>
    <mergeCell ref="A730:B731"/>
    <mergeCell ref="A734:B734"/>
    <mergeCell ref="A735:B735"/>
    <mergeCell ref="A736:B736"/>
    <mergeCell ref="A733:B733"/>
    <mergeCell ref="A739:B739"/>
    <mergeCell ref="G736:H736"/>
    <mergeCell ref="G737:H737"/>
    <mergeCell ref="B751:C753"/>
    <mergeCell ref="D731:D732"/>
    <mergeCell ref="E731:E732"/>
    <mergeCell ref="A737:B737"/>
    <mergeCell ref="A738:B738"/>
    <mergeCell ref="D734:D735"/>
    <mergeCell ref="E734:E735"/>
    <mergeCell ref="F734:F735"/>
    <mergeCell ref="C738:C739"/>
    <mergeCell ref="A732:B732"/>
    <mergeCell ref="C731:C732"/>
    <mergeCell ref="C734:C735"/>
    <mergeCell ref="A745:B745"/>
    <mergeCell ref="A746:B746"/>
    <mergeCell ref="C743:C744"/>
    <mergeCell ref="A743:B743"/>
    <mergeCell ref="A744:B744"/>
    <mergeCell ref="G747:H747"/>
    <mergeCell ref="C740:C741"/>
    <mergeCell ref="G740:H741"/>
    <mergeCell ref="D743:D744"/>
    <mergeCell ref="E743:E744"/>
    <mergeCell ref="F743:F744"/>
    <mergeCell ref="G743:H744"/>
    <mergeCell ref="D740:D741"/>
    <mergeCell ref="E740:E741"/>
    <mergeCell ref="F740:F741"/>
    <mergeCell ref="A623:X623"/>
    <mergeCell ref="A707:X707"/>
    <mergeCell ref="A637:X637"/>
    <mergeCell ref="A651:X651"/>
    <mergeCell ref="A665:X665"/>
    <mergeCell ref="A679:X679"/>
    <mergeCell ref="A693:X693"/>
    <mergeCell ref="K740:M740"/>
    <mergeCell ref="G742:H742"/>
    <mergeCell ref="K742:M742"/>
    <mergeCell ref="C730:D730"/>
    <mergeCell ref="E730:F730"/>
    <mergeCell ref="G730:H732"/>
    <mergeCell ref="K738:M738"/>
    <mergeCell ref="K739:M739"/>
    <mergeCell ref="G733:H733"/>
    <mergeCell ref="G734:H735"/>
    <mergeCell ref="A740:B740"/>
    <mergeCell ref="A741:B741"/>
    <mergeCell ref="A742:B742"/>
    <mergeCell ref="D738:D739"/>
    <mergeCell ref="E738:E739"/>
    <mergeCell ref="F738:F739"/>
    <mergeCell ref="G738:H739"/>
    <mergeCell ref="A577:X577"/>
    <mergeCell ref="A591:X591"/>
    <mergeCell ref="A605:X605"/>
    <mergeCell ref="A621:X621"/>
    <mergeCell ref="A622:X622"/>
    <mergeCell ref="A520:X520"/>
    <mergeCell ref="A521:X521"/>
    <mergeCell ref="A535:X535"/>
    <mergeCell ref="A549:X549"/>
    <mergeCell ref="A563:X563"/>
    <mergeCell ref="A449:X449"/>
    <mergeCell ref="A463:X463"/>
    <mergeCell ref="A477:X477"/>
    <mergeCell ref="A491:X491"/>
    <mergeCell ref="A505:X505"/>
    <mergeCell ref="A403:X403"/>
    <mergeCell ref="A419:X419"/>
    <mergeCell ref="A420:X420"/>
    <mergeCell ref="A421:X421"/>
    <mergeCell ref="A435:X435"/>
    <mergeCell ref="A333:X333"/>
    <mergeCell ref="A347:X347"/>
    <mergeCell ref="A361:X361"/>
    <mergeCell ref="A375:X375"/>
    <mergeCell ref="A389:X389"/>
    <mergeCell ref="A275:X275"/>
    <mergeCell ref="A289:X289"/>
    <mergeCell ref="A303:X303"/>
    <mergeCell ref="A318:X318"/>
    <mergeCell ref="A319:X319"/>
    <mergeCell ref="A219:X219"/>
    <mergeCell ref="A233:X233"/>
    <mergeCell ref="A247:X247"/>
    <mergeCell ref="A261:X261"/>
    <mergeCell ref="A159:X159"/>
    <mergeCell ref="A173:X173"/>
    <mergeCell ref="A187:X187"/>
    <mergeCell ref="A201:X201"/>
    <mergeCell ref="A217:X217"/>
    <mergeCell ref="A116:X116"/>
    <mergeCell ref="A117:X117"/>
    <mergeCell ref="A131:X131"/>
    <mergeCell ref="A145:X145"/>
    <mergeCell ref="A15:X15"/>
    <mergeCell ref="A16:X16"/>
    <mergeCell ref="A31:X31"/>
    <mergeCell ref="A17:X17"/>
    <mergeCell ref="A218:X218"/>
    <mergeCell ref="A87:X87"/>
    <mergeCell ref="A101:X101"/>
    <mergeCell ref="A59:X59"/>
    <mergeCell ref="A73:X73"/>
    <mergeCell ref="A45:X45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I11:I14"/>
    <mergeCell ref="R11:T12"/>
    <mergeCell ref="B5:L5"/>
    <mergeCell ref="K11:Q11"/>
    <mergeCell ref="R13:T13"/>
    <mergeCell ref="B4:M4"/>
    <mergeCell ref="I10:T10"/>
    <mergeCell ref="M13:M14"/>
    <mergeCell ref="K12:K14"/>
    <mergeCell ref="Q12:Q14"/>
    <mergeCell ref="A7:A9"/>
    <mergeCell ref="B6:L6"/>
    <mergeCell ref="B7:G7"/>
    <mergeCell ref="B8:G8"/>
    <mergeCell ref="B9:G9"/>
    <mergeCell ref="A10:A14"/>
    <mergeCell ref="B10:B14"/>
  </mergeCells>
  <dataValidations count="9">
    <dataValidation allowBlank="1" showInputMessage="1" showErrorMessage="1" sqref="V12:X14" xr:uid="{00000000-0002-0000-0000-000000000000}"/>
    <dataValidation type="whole" allowBlank="1" showInputMessage="1" showErrorMessage="1" sqref="U18:U27 U32:U41 U46:U55 U60:U69 U74:U83 U88:U97 U624:U633 U118:U127 U132:U141 U146:U155 U160:U169 U174:U183 U188:U197 U638:U647 U220:U229 U234:U243 U694:U703 U262:U271 U276:U285 U248:U257 U652:U661 U320:U329 U334:U343 U348:U357 U362:U371 U376:U385 U390:U399 U666:U675 U422:U431 U436:U445 U450:U459 U464:U473 U478:U487 U492:U501 U680:U689 U522:U531 U536:U545 U550:U559 U564:U573 U578:U587 U592:U601 U290:U299" xr:uid="{00000000-0002-0000-0000-000001000000}">
      <formula1>25</formula1>
      <formula2>30</formula2>
    </dataValidation>
    <dataValidation type="list" allowBlank="1" showInputMessage="1" showErrorMessage="1" sqref="B4:M4" xr:uid="{00000000-0002-0000-0000-000002000000}">
      <formula1>$D$776:$D$777</formula1>
    </dataValidation>
    <dataValidation type="list" allowBlank="1" showInputMessage="1" showErrorMessage="1" sqref="B1:M1" xr:uid="{00000000-0002-0000-0000-000003000000}">
      <formula1>$L$778:$L$785</formula1>
    </dataValidation>
    <dataValidation type="list" allowBlank="1" showInputMessage="1" showErrorMessage="1" sqref="B2:M2" xr:uid="{00000000-0002-0000-0000-000004000000}">
      <formula1>Specjalność</formula1>
    </dataValidation>
    <dataValidation type="list" allowBlank="1" showInputMessage="1" showErrorMessage="1" sqref="B3:M3" xr:uid="{00000000-0002-0000-0000-000005000000}">
      <formula1>$B$776:$B$777</formula1>
    </dataValidation>
    <dataValidation type="list" allowBlank="1" showInputMessage="1" showErrorMessage="1" sqref="G694:G703 G638:G647 G46:G55 G32:G41 G60:G69 G18:G27 G88:G97 G102:G111 G74:G83 G146:G155 G132:G141 G160:G169 G118:G127 G188:G197 G202:G211 G174:G183 G248:G257 G220:G229 G262:G271 G276:G285 G290:G299 G304:G313 G234:G243 G348:G357 G320:G329 G362:G371 G376:G385 G390:G399 G404:G413 G334:G343 G450:G459 G422:G431 G464:G473 G478:G487 G492:G501 G506:G515 G522:G531 G550:G559 G436:G445 G564:G573 G578:G587 G592:G601 G606:G615 G624:G633 G652:G661 G536:G545 G666:G675 G680:G689 G708:G717" xr:uid="{00000000-0002-0000-0000-000006000000}">
      <formula1>$B$769:$B$771</formula1>
    </dataValidation>
    <dataValidation type="list" allowBlank="1" showInputMessage="1" showErrorMessage="1" sqref="H694:H703 H638:H647 H46:H55 H32:H41 H60:H69 H18:H27 H88:H97 H102:H111 H74:H83 H146:H155 H132:H141 H160:H169 H118:H127 H188:H197 H202:H211 H174:H183 H248:H257 H220:H229 H262:H271 H276:H285 H290:H299 H304:H313 H234:H243 H348:H357 H320:H329 H362:H371 H376:H385 H390:H399 H404:H413 H334:H343 H450:H459 H422:H431 H464:H473 H478:H487 H492:H501 H506:H515 H522:H531 H550:H559 H436:H445 H564:H573 H578:H587 H592:H601 H606:H615 H624:H633 H652:H661 H536:H545 H666:H675 H680:H689 H708:H717" xr:uid="{00000000-0002-0000-0000-000007000000}">
      <formula1>$D$769:$D$770</formula1>
    </dataValidation>
    <dataValidation type="list" allowBlank="1" showInputMessage="1" showErrorMessage="1" sqref="B7:G9" xr:uid="{00000000-0002-0000-0000-000008000000}">
      <formula1>$F$769:$F$774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  <rowBreaks count="11" manualBreakCount="11">
    <brk id="44" max="23" man="1"/>
    <brk id="100" max="23" man="1"/>
    <brk id="158" max="23" man="1"/>
    <brk id="216" max="23" man="1"/>
    <brk id="332" max="23" man="1"/>
    <brk id="388" max="23" man="1"/>
    <brk id="448" max="23" man="1"/>
    <brk id="504" max="23" man="1"/>
    <brk id="562" max="23" man="1"/>
    <brk id="620" max="23" man="1"/>
    <brk id="67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C30"/>
  <sheetViews>
    <sheetView view="pageBreakPreview" topLeftCell="A16" zoomScaleNormal="100" zoomScaleSheetLayoutView="100" workbookViewId="0">
      <selection activeCell="B26" sqref="B26"/>
    </sheetView>
  </sheetViews>
  <sheetFormatPr defaultRowHeight="14.4" x14ac:dyDescent="0.3"/>
  <cols>
    <col min="1" max="1" width="10.109375" customWidth="1"/>
    <col min="2" max="2" width="61.109375" customWidth="1"/>
    <col min="3" max="3" width="42.44140625" style="100" customWidth="1"/>
  </cols>
  <sheetData>
    <row r="1" spans="1:3" ht="46.5" customHeight="1" x14ac:dyDescent="0.3">
      <c r="A1" s="268" t="s">
        <v>174</v>
      </c>
      <c r="B1" s="268"/>
      <c r="C1" s="104"/>
    </row>
    <row r="2" spans="1:3" ht="15" thickBot="1" x14ac:dyDescent="0.35">
      <c r="A2" s="99"/>
      <c r="B2" s="98"/>
      <c r="C2" s="104"/>
    </row>
    <row r="3" spans="1:3" ht="15" thickBot="1" x14ac:dyDescent="0.35">
      <c r="A3" s="97" t="s">
        <v>173</v>
      </c>
      <c r="B3" s="111" t="s">
        <v>172</v>
      </c>
    </row>
    <row r="4" spans="1:3" x14ac:dyDescent="0.3">
      <c r="A4" s="267" t="s">
        <v>176</v>
      </c>
      <c r="B4" s="112" t="s">
        <v>236</v>
      </c>
    </row>
    <row r="5" spans="1:3" x14ac:dyDescent="0.3">
      <c r="A5" s="267"/>
      <c r="B5" s="112" t="s">
        <v>248</v>
      </c>
    </row>
    <row r="6" spans="1:3" x14ac:dyDescent="0.3">
      <c r="A6" s="267" t="s">
        <v>177</v>
      </c>
      <c r="B6" s="112" t="s">
        <v>237</v>
      </c>
    </row>
    <row r="7" spans="1:3" ht="15" customHeight="1" x14ac:dyDescent="0.3">
      <c r="A7" s="267"/>
      <c r="B7" s="113" t="s">
        <v>238</v>
      </c>
      <c r="C7" s="101"/>
    </row>
    <row r="8" spans="1:3" x14ac:dyDescent="0.3">
      <c r="A8" s="267" t="s">
        <v>178</v>
      </c>
      <c r="B8" s="114" t="s">
        <v>239</v>
      </c>
      <c r="C8" s="102"/>
    </row>
    <row r="9" spans="1:3" x14ac:dyDescent="0.3">
      <c r="A9" s="267"/>
      <c r="B9" s="115" t="s">
        <v>240</v>
      </c>
      <c r="C9" s="102"/>
    </row>
    <row r="10" spans="1:3" x14ac:dyDescent="0.3">
      <c r="A10" s="267" t="s">
        <v>165</v>
      </c>
      <c r="B10" s="112" t="s">
        <v>249</v>
      </c>
      <c r="C10" s="102"/>
    </row>
    <row r="11" spans="1:3" x14ac:dyDescent="0.3">
      <c r="A11" s="267"/>
      <c r="B11" s="115" t="s">
        <v>241</v>
      </c>
      <c r="C11" s="103"/>
    </row>
    <row r="12" spans="1:3" x14ac:dyDescent="0.3">
      <c r="A12" s="267" t="s">
        <v>166</v>
      </c>
      <c r="B12" s="115" t="s">
        <v>242</v>
      </c>
    </row>
    <row r="13" spans="1:3" x14ac:dyDescent="0.3">
      <c r="A13" s="267"/>
      <c r="B13" s="115" t="s">
        <v>250</v>
      </c>
    </row>
    <row r="14" spans="1:3" ht="16.649999999999999" customHeight="1" x14ac:dyDescent="0.3">
      <c r="A14" s="269" t="s">
        <v>179</v>
      </c>
      <c r="B14" s="112" t="s">
        <v>243</v>
      </c>
      <c r="C14" s="103"/>
    </row>
    <row r="15" spans="1:3" x14ac:dyDescent="0.3">
      <c r="A15" s="269"/>
      <c r="B15" s="115" t="s">
        <v>244</v>
      </c>
    </row>
    <row r="16" spans="1:3" x14ac:dyDescent="0.3">
      <c r="A16" s="269" t="s">
        <v>167</v>
      </c>
      <c r="B16" s="112" t="s">
        <v>251</v>
      </c>
    </row>
    <row r="17" spans="1:3" x14ac:dyDescent="0.3">
      <c r="A17" s="269"/>
      <c r="B17" s="115" t="s">
        <v>252</v>
      </c>
      <c r="C17" s="103"/>
    </row>
    <row r="18" spans="1:3" x14ac:dyDescent="0.3">
      <c r="A18" s="269" t="s">
        <v>180</v>
      </c>
      <c r="B18" s="116" t="s">
        <v>253</v>
      </c>
      <c r="C18" s="103"/>
    </row>
    <row r="19" spans="1:3" x14ac:dyDescent="0.3">
      <c r="A19" s="269"/>
      <c r="B19" s="115" t="s">
        <v>245</v>
      </c>
    </row>
    <row r="20" spans="1:3" x14ac:dyDescent="0.3">
      <c r="A20" s="269" t="s">
        <v>181</v>
      </c>
      <c r="B20" s="115" t="s">
        <v>246</v>
      </c>
    </row>
    <row r="21" spans="1:3" x14ac:dyDescent="0.3">
      <c r="A21" s="269"/>
      <c r="B21" s="115" t="s">
        <v>247</v>
      </c>
    </row>
    <row r="22" spans="1:3" ht="17.100000000000001" customHeight="1" x14ac:dyDescent="0.3">
      <c r="A22" s="264" t="s">
        <v>271</v>
      </c>
      <c r="B22" s="115" t="s">
        <v>254</v>
      </c>
    </row>
    <row r="23" spans="1:3" ht="14.4" customHeight="1" x14ac:dyDescent="0.3">
      <c r="A23" s="265"/>
      <c r="B23" s="117" t="s">
        <v>255</v>
      </c>
    </row>
    <row r="24" spans="1:3" x14ac:dyDescent="0.3">
      <c r="A24" s="265"/>
      <c r="B24" s="112" t="s">
        <v>256</v>
      </c>
    </row>
    <row r="25" spans="1:3" x14ac:dyDescent="0.3">
      <c r="A25" s="265"/>
      <c r="B25" s="112" t="s">
        <v>266</v>
      </c>
    </row>
    <row r="26" spans="1:3" x14ac:dyDescent="0.3">
      <c r="A26" s="265"/>
      <c r="B26" s="121" t="s">
        <v>272</v>
      </c>
    </row>
    <row r="27" spans="1:3" x14ac:dyDescent="0.3">
      <c r="A27" s="265"/>
      <c r="B27" s="113" t="s">
        <v>257</v>
      </c>
    </row>
    <row r="28" spans="1:3" x14ac:dyDescent="0.3">
      <c r="A28" s="265"/>
      <c r="B28" s="113" t="s">
        <v>258</v>
      </c>
    </row>
    <row r="29" spans="1:3" x14ac:dyDescent="0.3">
      <c r="A29" s="265"/>
      <c r="B29" s="118" t="s">
        <v>259</v>
      </c>
    </row>
    <row r="30" spans="1:3" ht="15" thickBot="1" x14ac:dyDescent="0.35">
      <c r="A30" s="266"/>
      <c r="B30" s="119" t="s">
        <v>260</v>
      </c>
    </row>
  </sheetData>
  <mergeCells count="11">
    <mergeCell ref="A22:A30"/>
    <mergeCell ref="A10:A11"/>
    <mergeCell ref="A1:B1"/>
    <mergeCell ref="A4:A5"/>
    <mergeCell ref="A6:A7"/>
    <mergeCell ref="A8:A9"/>
    <mergeCell ref="A12:A13"/>
    <mergeCell ref="A14:A15"/>
    <mergeCell ref="A16:A17"/>
    <mergeCell ref="A18:A19"/>
    <mergeCell ref="A20:A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Leśnictwo</vt:lpstr>
      <vt:lpstr>Moduły I stopień</vt:lpstr>
      <vt:lpstr>Leśnictwo!Obszar_wydruku</vt:lpstr>
      <vt:lpstr>'Moduły I stopień'!Obszar_wydruku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Larysa Kowalczuk</cp:lastModifiedBy>
  <cp:lastPrinted>2018-07-27T11:29:35Z</cp:lastPrinted>
  <dcterms:created xsi:type="dcterms:W3CDTF">2017-01-24T15:07:24Z</dcterms:created>
  <dcterms:modified xsi:type="dcterms:W3CDTF">2020-05-20T13:57:36Z</dcterms:modified>
</cp:coreProperties>
</file>