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080" yWindow="0" windowWidth="19320" windowHeight="11640" tabRatio="601"/>
  </bookViews>
  <sheets>
    <sheet name="Ist_Produkcja rolnicza" sheetId="1" r:id="rId1"/>
    <sheet name="Ist_Rol precyz." sheetId="4" r:id="rId2"/>
    <sheet name="Ist_Agrobiznes" sheetId="3" r:id="rId3"/>
  </sheets>
  <definedNames>
    <definedName name="_xlnm.Print_Area" localSheetId="2">Ist_Agrobiznes!$A$1:$P$214</definedName>
    <definedName name="_xlnm.Print_Area" localSheetId="0">'Ist_Produkcja rolnicza'!$A$1:$P$213</definedName>
    <definedName name="_xlnm.Print_Area" localSheetId="1">'Ist_Rol precyz.'!$A$1:$P$212</definedName>
    <definedName name="Print_Area" localSheetId="2">Ist_Agrobiznes!$A$1</definedName>
    <definedName name="Print_Area" localSheetId="0">'Ist_Produkcja rolnicza'!$A$1</definedName>
    <definedName name="Print_Area" localSheetId="1">'Ist_Rol precyz.'!$A$1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7" i="4"/>
  <c r="N109"/>
  <c r="K107"/>
  <c r="K109"/>
  <c r="L109"/>
  <c r="I184"/>
  <c r="N148"/>
  <c r="N150"/>
  <c r="I78"/>
  <c r="I80"/>
  <c r="I99"/>
  <c r="I101"/>
  <c r="I107"/>
  <c r="I109"/>
  <c r="I168"/>
  <c r="I170"/>
  <c r="I191"/>
  <c r="I193"/>
  <c r="I198"/>
  <c r="N140"/>
  <c r="N151"/>
  <c r="N158"/>
  <c r="N168"/>
  <c r="N173"/>
  <c r="N174"/>
  <c r="P91"/>
  <c r="O91"/>
  <c r="N91"/>
  <c r="M91"/>
  <c r="L91"/>
  <c r="K91"/>
  <c r="I91"/>
  <c r="F92"/>
  <c r="E91"/>
  <c r="D91"/>
  <c r="N78"/>
  <c r="N80"/>
  <c r="K78"/>
  <c r="K80"/>
  <c r="L80"/>
  <c r="I84"/>
  <c r="I102"/>
  <c r="I117"/>
  <c r="I125"/>
  <c r="I126"/>
  <c r="N182"/>
  <c r="N191"/>
  <c r="N194"/>
  <c r="N195"/>
  <c r="M182"/>
  <c r="M191"/>
  <c r="M194"/>
  <c r="M195"/>
  <c r="L182"/>
  <c r="L191"/>
  <c r="L194"/>
  <c r="L195"/>
  <c r="L168"/>
  <c r="L170"/>
  <c r="N193"/>
  <c r="L193"/>
  <c r="K191"/>
  <c r="K193"/>
  <c r="P107"/>
  <c r="L107"/>
  <c r="E107"/>
  <c r="D107"/>
  <c r="C107"/>
  <c r="C91"/>
  <c r="K150" i="3"/>
  <c r="K152"/>
  <c r="O150"/>
  <c r="O152"/>
  <c r="N99"/>
  <c r="N101"/>
  <c r="M99"/>
  <c r="M101"/>
  <c r="L99"/>
  <c r="L101"/>
  <c r="N150"/>
  <c r="N152"/>
  <c r="M150"/>
  <c r="M152"/>
  <c r="P150"/>
  <c r="P152"/>
  <c r="L170"/>
  <c r="L172"/>
  <c r="K194"/>
  <c r="K196"/>
  <c r="L194"/>
  <c r="L196"/>
  <c r="M194"/>
  <c r="M196"/>
  <c r="N184"/>
  <c r="N194"/>
  <c r="N197"/>
  <c r="N198"/>
  <c r="L184"/>
  <c r="L197"/>
  <c r="L198"/>
  <c r="M22"/>
  <c r="M29"/>
  <c r="M38"/>
  <c r="M48"/>
  <c r="M61"/>
  <c r="M69"/>
  <c r="M72"/>
  <c r="M73"/>
  <c r="M84"/>
  <c r="M91"/>
  <c r="M102"/>
  <c r="M117"/>
  <c r="M125"/>
  <c r="M126"/>
  <c r="M140"/>
  <c r="M153"/>
  <c r="M160"/>
  <c r="M170"/>
  <c r="M175"/>
  <c r="M176"/>
  <c r="M184"/>
  <c r="M197"/>
  <c r="M198"/>
  <c r="M199"/>
  <c r="I107"/>
  <c r="I109"/>
  <c r="I117"/>
  <c r="I125"/>
  <c r="N107"/>
  <c r="N109"/>
  <c r="L107"/>
  <c r="L109"/>
  <c r="K107"/>
  <c r="K109"/>
  <c r="P117"/>
  <c r="P125"/>
  <c r="I91"/>
  <c r="C91"/>
  <c r="D91"/>
  <c r="E91"/>
  <c r="F92"/>
  <c r="P91"/>
  <c r="O91"/>
  <c r="N91"/>
  <c r="L91"/>
  <c r="K91"/>
  <c r="E107"/>
  <c r="D107"/>
  <c r="C107"/>
  <c r="O99" i="1"/>
  <c r="O101"/>
  <c r="P99"/>
  <c r="P101"/>
  <c r="M192"/>
  <c r="M194"/>
  <c r="L192"/>
  <c r="L194"/>
  <c r="K192"/>
  <c r="K194"/>
  <c r="I78"/>
  <c r="I84"/>
  <c r="I91"/>
  <c r="I99"/>
  <c r="I102"/>
  <c r="I107"/>
  <c r="I109"/>
  <c r="I117"/>
  <c r="I125"/>
  <c r="I126"/>
  <c r="P168"/>
  <c r="P158"/>
  <c r="I158"/>
  <c r="P173"/>
  <c r="N140"/>
  <c r="N148"/>
  <c r="N151"/>
  <c r="N158"/>
  <c r="N168"/>
  <c r="N173"/>
  <c r="N174"/>
  <c r="L140"/>
  <c r="L148"/>
  <c r="L151"/>
  <c r="L158"/>
  <c r="L168"/>
  <c r="L173"/>
  <c r="L174"/>
  <c r="L22"/>
  <c r="L29"/>
  <c r="L38"/>
  <c r="L48"/>
  <c r="L53"/>
  <c r="L61"/>
  <c r="L69"/>
  <c r="L72"/>
  <c r="L73"/>
  <c r="L78"/>
  <c r="L84"/>
  <c r="L91"/>
  <c r="L99"/>
  <c r="L102"/>
  <c r="L107"/>
  <c r="L117"/>
  <c r="L122"/>
  <c r="L125"/>
  <c r="L126"/>
  <c r="L182"/>
  <c r="L195"/>
  <c r="L196"/>
  <c r="L197"/>
  <c r="N78"/>
  <c r="N84"/>
  <c r="N91"/>
  <c r="N99"/>
  <c r="N102"/>
  <c r="N101"/>
  <c r="M99"/>
  <c r="M101"/>
  <c r="L101"/>
  <c r="N80"/>
  <c r="K78"/>
  <c r="K80"/>
  <c r="L80"/>
  <c r="I80"/>
  <c r="E80"/>
  <c r="D78"/>
  <c r="D80"/>
  <c r="C78"/>
  <c r="C80"/>
  <c r="K91"/>
  <c r="N182"/>
  <c r="N192"/>
  <c r="N195"/>
  <c r="N196"/>
  <c r="M182"/>
  <c r="M195"/>
  <c r="M196"/>
  <c r="E117"/>
  <c r="J108"/>
  <c r="F108"/>
  <c r="E107"/>
  <c r="E109"/>
  <c r="D107"/>
  <c r="D109"/>
  <c r="C107"/>
  <c r="C109"/>
  <c r="N107"/>
  <c r="N109"/>
  <c r="L109"/>
  <c r="K107"/>
  <c r="K109"/>
  <c r="N117"/>
  <c r="N122"/>
  <c r="N125"/>
  <c r="P91"/>
  <c r="O91"/>
  <c r="M91"/>
  <c r="E91"/>
  <c r="D91"/>
  <c r="C91"/>
  <c r="I29"/>
  <c r="I38"/>
  <c r="I22"/>
  <c r="I48"/>
  <c r="I69"/>
  <c r="I61"/>
  <c r="I53"/>
  <c r="I72"/>
  <c r="I73"/>
  <c r="I140"/>
  <c r="I148"/>
  <c r="I151"/>
  <c r="I168"/>
  <c r="I173"/>
  <c r="I174"/>
  <c r="I182"/>
  <c r="I192"/>
  <c r="I195"/>
  <c r="I196"/>
  <c r="I197"/>
  <c r="P38"/>
  <c r="P69"/>
  <c r="P117"/>
  <c r="P140"/>
  <c r="P182"/>
  <c r="I150" i="3"/>
  <c r="I152"/>
  <c r="N140"/>
  <c r="N153"/>
  <c r="N160"/>
  <c r="N170"/>
  <c r="N175"/>
  <c r="N176"/>
  <c r="L140"/>
  <c r="L150"/>
  <c r="L153"/>
  <c r="L160"/>
  <c r="L175"/>
  <c r="L176"/>
  <c r="L140" i="4"/>
  <c r="L148"/>
  <c r="L151"/>
  <c r="L158"/>
  <c r="L173"/>
  <c r="L174"/>
  <c r="P99"/>
  <c r="P101"/>
  <c r="P168"/>
  <c r="P170"/>
  <c r="P191"/>
  <c r="P193"/>
  <c r="P198"/>
  <c r="O99"/>
  <c r="O101"/>
  <c r="O168"/>
  <c r="O170"/>
  <c r="O191"/>
  <c r="O193"/>
  <c r="O198"/>
  <c r="N170"/>
  <c r="N198"/>
  <c r="M168"/>
  <c r="M170"/>
  <c r="M198"/>
  <c r="L198"/>
  <c r="K99"/>
  <c r="K101"/>
  <c r="K168"/>
  <c r="K170"/>
  <c r="K198"/>
  <c r="E99"/>
  <c r="E101"/>
  <c r="E148"/>
  <c r="E150"/>
  <c r="E191"/>
  <c r="E193"/>
  <c r="E198"/>
  <c r="D99"/>
  <c r="D101"/>
  <c r="D148"/>
  <c r="D150"/>
  <c r="D191"/>
  <c r="D193"/>
  <c r="D198"/>
  <c r="C198"/>
  <c r="P22"/>
  <c r="P29"/>
  <c r="P38"/>
  <c r="P48"/>
  <c r="P53"/>
  <c r="P61"/>
  <c r="P69"/>
  <c r="P72"/>
  <c r="P73"/>
  <c r="P78"/>
  <c r="P84"/>
  <c r="P102"/>
  <c r="P117"/>
  <c r="P125"/>
  <c r="P126"/>
  <c r="P140"/>
  <c r="P148"/>
  <c r="P151"/>
  <c r="P158"/>
  <c r="P173"/>
  <c r="P174"/>
  <c r="P182"/>
  <c r="P194"/>
  <c r="P195"/>
  <c r="P196"/>
  <c r="O29"/>
  <c r="O38"/>
  <c r="O48"/>
  <c r="O61"/>
  <c r="O69"/>
  <c r="O72"/>
  <c r="O73"/>
  <c r="O84"/>
  <c r="O102"/>
  <c r="O117"/>
  <c r="O125"/>
  <c r="O126"/>
  <c r="O140"/>
  <c r="O148"/>
  <c r="O151"/>
  <c r="O158"/>
  <c r="O173"/>
  <c r="O174"/>
  <c r="O182"/>
  <c r="O194"/>
  <c r="O195"/>
  <c r="O196"/>
  <c r="N22"/>
  <c r="N29"/>
  <c r="N38"/>
  <c r="N48"/>
  <c r="N53"/>
  <c r="N61"/>
  <c r="N69"/>
  <c r="N72"/>
  <c r="N73"/>
  <c r="N84"/>
  <c r="N99"/>
  <c r="N102"/>
  <c r="N117"/>
  <c r="N122"/>
  <c r="N125"/>
  <c r="N126"/>
  <c r="N196"/>
  <c r="M22"/>
  <c r="M29"/>
  <c r="M38"/>
  <c r="M48"/>
  <c r="M61"/>
  <c r="M69"/>
  <c r="M72"/>
  <c r="M73"/>
  <c r="M84"/>
  <c r="M99"/>
  <c r="M102"/>
  <c r="M117"/>
  <c r="M125"/>
  <c r="M126"/>
  <c r="M140"/>
  <c r="M148"/>
  <c r="M151"/>
  <c r="M158"/>
  <c r="M173"/>
  <c r="M174"/>
  <c r="M196"/>
  <c r="L22"/>
  <c r="L29"/>
  <c r="L38"/>
  <c r="L48"/>
  <c r="L53"/>
  <c r="L61"/>
  <c r="L69"/>
  <c r="L72"/>
  <c r="L73"/>
  <c r="L78"/>
  <c r="L84"/>
  <c r="L99"/>
  <c r="L102"/>
  <c r="L117"/>
  <c r="L122"/>
  <c r="L125"/>
  <c r="L126"/>
  <c r="L196"/>
  <c r="K29"/>
  <c r="K38"/>
  <c r="K48"/>
  <c r="K53"/>
  <c r="K61"/>
  <c r="K69"/>
  <c r="K72"/>
  <c r="K73"/>
  <c r="K84"/>
  <c r="K102"/>
  <c r="K117"/>
  <c r="K125"/>
  <c r="K126"/>
  <c r="K140"/>
  <c r="K148"/>
  <c r="K151"/>
  <c r="K158"/>
  <c r="K173"/>
  <c r="K174"/>
  <c r="K182"/>
  <c r="K194"/>
  <c r="K195"/>
  <c r="K196"/>
  <c r="J23"/>
  <c r="J30"/>
  <c r="J39"/>
  <c r="J48"/>
  <c r="J62"/>
  <c r="J70"/>
  <c r="J72"/>
  <c r="J73"/>
  <c r="J85"/>
  <c r="J92"/>
  <c r="J100"/>
  <c r="J102"/>
  <c r="J118"/>
  <c r="J125"/>
  <c r="J126"/>
  <c r="J141"/>
  <c r="J149"/>
  <c r="J151"/>
  <c r="J159"/>
  <c r="J169"/>
  <c r="J173"/>
  <c r="J174"/>
  <c r="J183"/>
  <c r="J192"/>
  <c r="J194"/>
  <c r="J195"/>
  <c r="J196"/>
  <c r="I22"/>
  <c r="I29"/>
  <c r="I38"/>
  <c r="I48"/>
  <c r="I53"/>
  <c r="I61"/>
  <c r="I69"/>
  <c r="I72"/>
  <c r="I73"/>
  <c r="I140"/>
  <c r="I148"/>
  <c r="I151"/>
  <c r="I158"/>
  <c r="I173"/>
  <c r="I174"/>
  <c r="I182"/>
  <c r="I194"/>
  <c r="I195"/>
  <c r="I196"/>
  <c r="F85"/>
  <c r="F100"/>
  <c r="F102"/>
  <c r="F118"/>
  <c r="F123"/>
  <c r="F125"/>
  <c r="F126"/>
  <c r="F141"/>
  <c r="F149"/>
  <c r="F151"/>
  <c r="F159"/>
  <c r="F169"/>
  <c r="F173"/>
  <c r="F174"/>
  <c r="F183"/>
  <c r="F192"/>
  <c r="F194"/>
  <c r="F195"/>
  <c r="F196"/>
  <c r="E182"/>
  <c r="E194"/>
  <c r="E195"/>
  <c r="E196"/>
  <c r="D182"/>
  <c r="D194"/>
  <c r="D195"/>
  <c r="D196"/>
  <c r="C22"/>
  <c r="C29"/>
  <c r="C38"/>
  <c r="C48"/>
  <c r="C53"/>
  <c r="C61"/>
  <c r="C69"/>
  <c r="C72"/>
  <c r="C78"/>
  <c r="C84"/>
  <c r="C99"/>
  <c r="C102"/>
  <c r="C117"/>
  <c r="C122"/>
  <c r="C125"/>
  <c r="C131"/>
  <c r="C140"/>
  <c r="C148"/>
  <c r="C151"/>
  <c r="C158"/>
  <c r="C168"/>
  <c r="C173"/>
  <c r="C182"/>
  <c r="C191"/>
  <c r="C194"/>
  <c r="C196"/>
  <c r="E158"/>
  <c r="E168"/>
  <c r="E173"/>
  <c r="D158"/>
  <c r="D168"/>
  <c r="D173"/>
  <c r="E140"/>
  <c r="E151"/>
  <c r="D140"/>
  <c r="D151"/>
  <c r="E117"/>
  <c r="E122"/>
  <c r="E125"/>
  <c r="D117"/>
  <c r="D122"/>
  <c r="D125"/>
  <c r="E84"/>
  <c r="E102"/>
  <c r="D78"/>
  <c r="D84"/>
  <c r="D102"/>
  <c r="F62"/>
  <c r="F70"/>
  <c r="F72"/>
  <c r="E53"/>
  <c r="E61"/>
  <c r="E69"/>
  <c r="E72"/>
  <c r="D53"/>
  <c r="D61"/>
  <c r="D69"/>
  <c r="D72"/>
  <c r="F23"/>
  <c r="F30"/>
  <c r="F39"/>
  <c r="F48"/>
  <c r="E29"/>
  <c r="E38"/>
  <c r="E48"/>
  <c r="D29"/>
  <c r="D38"/>
  <c r="D48"/>
  <c r="P99" i="3"/>
  <c r="P101"/>
  <c r="P170"/>
  <c r="P172"/>
  <c r="P194"/>
  <c r="P196"/>
  <c r="P201"/>
  <c r="O99"/>
  <c r="O101"/>
  <c r="O170"/>
  <c r="O172"/>
  <c r="O194"/>
  <c r="O196"/>
  <c r="O201"/>
  <c r="N172"/>
  <c r="N201"/>
  <c r="M172"/>
  <c r="M201"/>
  <c r="L201"/>
  <c r="K99"/>
  <c r="K101"/>
  <c r="K170"/>
  <c r="K172"/>
  <c r="K201"/>
  <c r="I99"/>
  <c r="I101"/>
  <c r="I170"/>
  <c r="I172"/>
  <c r="I194"/>
  <c r="I196"/>
  <c r="I201"/>
  <c r="E99"/>
  <c r="E101"/>
  <c r="E150"/>
  <c r="E152"/>
  <c r="E194"/>
  <c r="E196"/>
  <c r="E201"/>
  <c r="D99"/>
  <c r="D101"/>
  <c r="D150"/>
  <c r="D152"/>
  <c r="D194"/>
  <c r="D196"/>
  <c r="D201"/>
  <c r="C201"/>
  <c r="P22"/>
  <c r="P29"/>
  <c r="P38"/>
  <c r="P48"/>
  <c r="P53"/>
  <c r="P61"/>
  <c r="P69"/>
  <c r="P72"/>
  <c r="P73"/>
  <c r="P78"/>
  <c r="P84"/>
  <c r="P102"/>
  <c r="P126"/>
  <c r="P140"/>
  <c r="P153"/>
  <c r="P160"/>
  <c r="P175"/>
  <c r="P176"/>
  <c r="P184"/>
  <c r="P197"/>
  <c r="P198"/>
  <c r="P199"/>
  <c r="O29"/>
  <c r="O38"/>
  <c r="O48"/>
  <c r="O61"/>
  <c r="O69"/>
  <c r="O72"/>
  <c r="O73"/>
  <c r="O84"/>
  <c r="O102"/>
  <c r="O117"/>
  <c r="O125"/>
  <c r="O126"/>
  <c r="O140"/>
  <c r="O153"/>
  <c r="O160"/>
  <c r="O175"/>
  <c r="O176"/>
  <c r="O184"/>
  <c r="O197"/>
  <c r="O198"/>
  <c r="O199"/>
  <c r="N22"/>
  <c r="N29"/>
  <c r="N38"/>
  <c r="N48"/>
  <c r="N53"/>
  <c r="N61"/>
  <c r="N69"/>
  <c r="N72"/>
  <c r="N73"/>
  <c r="N78"/>
  <c r="N84"/>
  <c r="N102"/>
  <c r="N117"/>
  <c r="N122"/>
  <c r="N125"/>
  <c r="N126"/>
  <c r="N199"/>
  <c r="L22"/>
  <c r="L29"/>
  <c r="L38"/>
  <c r="L48"/>
  <c r="L53"/>
  <c r="L61"/>
  <c r="L69"/>
  <c r="L72"/>
  <c r="L73"/>
  <c r="L78"/>
  <c r="L84"/>
  <c r="L102"/>
  <c r="L117"/>
  <c r="L122"/>
  <c r="L125"/>
  <c r="L126"/>
  <c r="L199"/>
  <c r="K29"/>
  <c r="K38"/>
  <c r="K48"/>
  <c r="K53"/>
  <c r="K61"/>
  <c r="K69"/>
  <c r="K72"/>
  <c r="K73"/>
  <c r="K78"/>
  <c r="K84"/>
  <c r="K102"/>
  <c r="K117"/>
  <c r="K125"/>
  <c r="K126"/>
  <c r="K140"/>
  <c r="K153"/>
  <c r="K160"/>
  <c r="K175"/>
  <c r="K176"/>
  <c r="K184"/>
  <c r="K197"/>
  <c r="K198"/>
  <c r="K199"/>
  <c r="J23"/>
  <c r="J30"/>
  <c r="J39"/>
  <c r="J48"/>
  <c r="J62"/>
  <c r="J70"/>
  <c r="J72"/>
  <c r="J73"/>
  <c r="J85"/>
  <c r="J92"/>
  <c r="J100"/>
  <c r="J102"/>
  <c r="J118"/>
  <c r="J125"/>
  <c r="J126"/>
  <c r="J141"/>
  <c r="J151"/>
  <c r="J153"/>
  <c r="J161"/>
  <c r="J171"/>
  <c r="J175"/>
  <c r="J176"/>
  <c r="J185"/>
  <c r="J195"/>
  <c r="J197"/>
  <c r="J198"/>
  <c r="J199"/>
  <c r="I22"/>
  <c r="I29"/>
  <c r="I38"/>
  <c r="I48"/>
  <c r="I53"/>
  <c r="I61"/>
  <c r="I69"/>
  <c r="I72"/>
  <c r="I73"/>
  <c r="I78"/>
  <c r="I84"/>
  <c r="I102"/>
  <c r="I126"/>
  <c r="I140"/>
  <c r="I153"/>
  <c r="I160"/>
  <c r="I175"/>
  <c r="I176"/>
  <c r="I184"/>
  <c r="I197"/>
  <c r="I198"/>
  <c r="I199"/>
  <c r="F85"/>
  <c r="F100"/>
  <c r="F102"/>
  <c r="F118"/>
  <c r="F123"/>
  <c r="F125"/>
  <c r="F126"/>
  <c r="F141"/>
  <c r="F151"/>
  <c r="F153"/>
  <c r="F161"/>
  <c r="F171"/>
  <c r="F175"/>
  <c r="F176"/>
  <c r="F185"/>
  <c r="F195"/>
  <c r="F197"/>
  <c r="F198"/>
  <c r="F199"/>
  <c r="E184"/>
  <c r="E197"/>
  <c r="E198"/>
  <c r="E199"/>
  <c r="D184"/>
  <c r="D197"/>
  <c r="D198"/>
  <c r="D199"/>
  <c r="C22"/>
  <c r="C29"/>
  <c r="C38"/>
  <c r="C48"/>
  <c r="C53"/>
  <c r="C61"/>
  <c r="C69"/>
  <c r="C72"/>
  <c r="C78"/>
  <c r="C84"/>
  <c r="C99"/>
  <c r="C102"/>
  <c r="C117"/>
  <c r="C122"/>
  <c r="C125"/>
  <c r="C131"/>
  <c r="C140"/>
  <c r="C150"/>
  <c r="C153"/>
  <c r="C160"/>
  <c r="C170"/>
  <c r="C175"/>
  <c r="C184"/>
  <c r="C194"/>
  <c r="C197"/>
  <c r="C199"/>
  <c r="E160"/>
  <c r="E170"/>
  <c r="E175"/>
  <c r="D160"/>
  <c r="D170"/>
  <c r="D175"/>
  <c r="E140"/>
  <c r="E153"/>
  <c r="D140"/>
  <c r="D153"/>
  <c r="E117"/>
  <c r="E122"/>
  <c r="D117"/>
  <c r="D125"/>
  <c r="E84"/>
  <c r="E102"/>
  <c r="D78"/>
  <c r="D84"/>
  <c r="D102"/>
  <c r="F62"/>
  <c r="F70"/>
  <c r="F72"/>
  <c r="E53"/>
  <c r="E61"/>
  <c r="E69"/>
  <c r="E72"/>
  <c r="D53"/>
  <c r="D61"/>
  <c r="D69"/>
  <c r="D72"/>
  <c r="F23"/>
  <c r="F30"/>
  <c r="F39"/>
  <c r="F48"/>
  <c r="E29"/>
  <c r="E38"/>
  <c r="E48"/>
  <c r="D29"/>
  <c r="D38"/>
  <c r="D48"/>
  <c r="J39" i="1"/>
  <c r="J23"/>
  <c r="J30"/>
  <c r="J48"/>
  <c r="J62"/>
  <c r="J70"/>
  <c r="J72"/>
  <c r="J73"/>
  <c r="J193"/>
  <c r="J183"/>
  <c r="J195"/>
  <c r="J196"/>
  <c r="J169"/>
  <c r="J159"/>
  <c r="J173"/>
  <c r="J141"/>
  <c r="J149"/>
  <c r="J151"/>
  <c r="J174"/>
  <c r="J85"/>
  <c r="J92"/>
  <c r="J100"/>
  <c r="J102"/>
  <c r="J118"/>
  <c r="J125"/>
  <c r="J126"/>
  <c r="J197"/>
  <c r="F118"/>
  <c r="F123"/>
  <c r="F125"/>
  <c r="F85"/>
  <c r="F92"/>
  <c r="F100"/>
  <c r="F102"/>
  <c r="F126"/>
  <c r="F141"/>
  <c r="F149"/>
  <c r="F151"/>
  <c r="F169"/>
  <c r="F159"/>
  <c r="F173"/>
  <c r="F174"/>
  <c r="F193"/>
  <c r="F183"/>
  <c r="F195"/>
  <c r="F196"/>
  <c r="F197"/>
  <c r="C99"/>
  <c r="C122"/>
  <c r="C148"/>
  <c r="C192"/>
  <c r="D99"/>
  <c r="D148"/>
  <c r="D192"/>
  <c r="D122"/>
  <c r="P148"/>
  <c r="P192"/>
  <c r="O148"/>
  <c r="O168"/>
  <c r="O192"/>
  <c r="M148"/>
  <c r="M168"/>
  <c r="K99"/>
  <c r="K148"/>
  <c r="K168"/>
  <c r="E99"/>
  <c r="E148"/>
  <c r="E168"/>
  <c r="E192"/>
  <c r="E122"/>
  <c r="F39"/>
  <c r="F70"/>
  <c r="K38"/>
  <c r="K69"/>
  <c r="K117"/>
  <c r="K140"/>
  <c r="K158"/>
  <c r="K182"/>
  <c r="M38"/>
  <c r="M69"/>
  <c r="M117"/>
  <c r="M140"/>
  <c r="M158"/>
  <c r="N38"/>
  <c r="N69"/>
  <c r="O38"/>
  <c r="O69"/>
  <c r="O117"/>
  <c r="O140"/>
  <c r="O158"/>
  <c r="O182"/>
  <c r="E38"/>
  <c r="E140"/>
  <c r="E182"/>
  <c r="E69"/>
  <c r="E158"/>
  <c r="D38"/>
  <c r="D140"/>
  <c r="D182"/>
  <c r="D69"/>
  <c r="D117"/>
  <c r="D158"/>
  <c r="C38"/>
  <c r="C69"/>
  <c r="C117"/>
  <c r="C140"/>
  <c r="C158"/>
  <c r="C182"/>
  <c r="F30"/>
  <c r="F62"/>
  <c r="M29"/>
  <c r="M61"/>
  <c r="M84"/>
  <c r="N29"/>
  <c r="N61"/>
  <c r="O29"/>
  <c r="O61"/>
  <c r="O84"/>
  <c r="P29"/>
  <c r="P61"/>
  <c r="P84"/>
  <c r="K29"/>
  <c r="K61"/>
  <c r="K84"/>
  <c r="D29"/>
  <c r="D61"/>
  <c r="D84"/>
  <c r="E29"/>
  <c r="E61"/>
  <c r="E84"/>
  <c r="C29"/>
  <c r="C61"/>
  <c r="C84"/>
  <c r="P170"/>
  <c r="O170"/>
  <c r="N170"/>
  <c r="M170"/>
  <c r="K170"/>
  <c r="I101"/>
  <c r="I170"/>
  <c r="I194"/>
  <c r="K101"/>
  <c r="I199"/>
  <c r="K199"/>
  <c r="P194"/>
  <c r="O194"/>
  <c r="P199"/>
  <c r="O199"/>
  <c r="E101"/>
  <c r="D101"/>
  <c r="E194"/>
  <c r="D194"/>
  <c r="E150"/>
  <c r="E199"/>
  <c r="D150"/>
  <c r="D199"/>
  <c r="E195"/>
  <c r="E196"/>
  <c r="E197"/>
  <c r="D195"/>
  <c r="D196"/>
  <c r="D197"/>
  <c r="E53"/>
  <c r="E72"/>
  <c r="D53"/>
  <c r="D72"/>
  <c r="E125"/>
  <c r="D125"/>
  <c r="E151"/>
  <c r="D151"/>
  <c r="F72"/>
  <c r="F23"/>
  <c r="P22"/>
  <c r="L199"/>
  <c r="K173"/>
  <c r="K151"/>
  <c r="K174"/>
  <c r="K195"/>
  <c r="K196"/>
  <c r="K48"/>
  <c r="K53"/>
  <c r="K72"/>
  <c r="K73"/>
  <c r="K102"/>
  <c r="K125"/>
  <c r="K126"/>
  <c r="K197"/>
  <c r="C199"/>
  <c r="P48"/>
  <c r="P53"/>
  <c r="P72"/>
  <c r="P73"/>
  <c r="P151"/>
  <c r="P174"/>
  <c r="P195"/>
  <c r="P196"/>
  <c r="P78"/>
  <c r="P102"/>
  <c r="P125"/>
  <c r="P126"/>
  <c r="P197"/>
  <c r="O173"/>
  <c r="O151"/>
  <c r="O174"/>
  <c r="O195"/>
  <c r="O196"/>
  <c r="O48"/>
  <c r="O72"/>
  <c r="O73"/>
  <c r="O102"/>
  <c r="O125"/>
  <c r="O126"/>
  <c r="O197"/>
  <c r="N22"/>
  <c r="N48"/>
  <c r="N53"/>
  <c r="N72"/>
  <c r="N73"/>
  <c r="N126"/>
  <c r="N197"/>
  <c r="M173"/>
  <c r="M151"/>
  <c r="M174"/>
  <c r="M22"/>
  <c r="M48"/>
  <c r="M72"/>
  <c r="M73"/>
  <c r="M102"/>
  <c r="M125"/>
  <c r="M126"/>
  <c r="M197"/>
  <c r="F48"/>
  <c r="E48"/>
  <c r="D48"/>
  <c r="C22"/>
  <c r="C48"/>
  <c r="C53"/>
  <c r="C72"/>
  <c r="C102"/>
  <c r="C125"/>
  <c r="C131"/>
  <c r="C151"/>
  <c r="C168"/>
  <c r="C173"/>
  <c r="C195"/>
  <c r="C197"/>
  <c r="N199"/>
  <c r="M199"/>
  <c r="D168"/>
  <c r="E102"/>
  <c r="D102"/>
  <c r="E173"/>
  <c r="D173"/>
  <c r="E125" i="3"/>
</calcChain>
</file>

<file path=xl/sharedStrings.xml><?xml version="1.0" encoding="utf-8"?>
<sst xmlns="http://schemas.openxmlformats.org/spreadsheetml/2006/main" count="1731" uniqueCount="192">
  <si>
    <t xml:space="preserve"> Plan studiów na kierunku Rolnictwo</t>
  </si>
  <si>
    <r>
      <t xml:space="preserve">Profil kształcenia: </t>
    </r>
    <r>
      <rPr>
        <b/>
        <sz val="10"/>
        <rFont val="Arial"/>
        <family val="2"/>
        <charset val="238"/>
      </rPr>
      <t>Ogólnoakademicki</t>
    </r>
  </si>
  <si>
    <r>
      <t xml:space="preserve">Forma studiów:  </t>
    </r>
    <r>
      <rPr>
        <b/>
        <sz val="10"/>
        <rFont val="Arial"/>
        <family val="2"/>
        <charset val="238"/>
      </rPr>
      <t>Stacjonarne</t>
    </r>
  </si>
  <si>
    <r>
      <t>Forma kształcenia/poziom studiów:</t>
    </r>
    <r>
      <rPr>
        <b/>
        <sz val="10"/>
        <rFont val="Arial"/>
        <family val="2"/>
        <charset val="238"/>
      </rPr>
      <t xml:space="preserve"> I stopnia</t>
    </r>
  </si>
  <si>
    <r>
      <t>Uzyskane kwalifikacje:</t>
    </r>
    <r>
      <rPr>
        <b/>
        <sz val="10"/>
        <rFont val="Arial"/>
        <family val="2"/>
        <charset val="238"/>
      </rPr>
      <t xml:space="preserve"> I stopnia</t>
    </r>
  </si>
  <si>
    <r>
      <t xml:space="preserve">Obszar kształcenia: </t>
    </r>
    <r>
      <rPr>
        <b/>
        <sz val="10"/>
        <rFont val="Arial"/>
        <family val="2"/>
        <charset val="238"/>
      </rPr>
      <t>Nauki rolnicze, leśne i weterynaryjne</t>
    </r>
  </si>
  <si>
    <t>Lp.</t>
  </si>
  <si>
    <t>Nazwa modułu/ przedmiotu</t>
  </si>
  <si>
    <t>Liczba punktów ECTS</t>
  </si>
  <si>
    <t>Forma zaliczenia</t>
  </si>
  <si>
    <t>Status przedmiotu: obligatoryjny lub fakultatywny</t>
  </si>
  <si>
    <t>Liczba godzin dydaktycznych</t>
  </si>
  <si>
    <t>ogółem</t>
  </si>
  <si>
    <t>z bezpośrednim udziałem nauczyciela akademickiego</t>
  </si>
  <si>
    <t>samodzielna praca studenta</t>
  </si>
  <si>
    <t>wykłady</t>
  </si>
  <si>
    <t>Grupa treści</t>
  </si>
  <si>
    <t>Rok studiów I</t>
  </si>
  <si>
    <t>Semestr I</t>
  </si>
  <si>
    <t>I</t>
  </si>
  <si>
    <t>Wymagania ogólne</t>
  </si>
  <si>
    <t>1.</t>
  </si>
  <si>
    <t>Język obcy</t>
  </si>
  <si>
    <t>Z</t>
  </si>
  <si>
    <t>f</t>
  </si>
  <si>
    <t>2.</t>
  </si>
  <si>
    <t>Wychowanie fizyczne</t>
  </si>
  <si>
    <t>o</t>
  </si>
  <si>
    <t>3.</t>
  </si>
  <si>
    <t>4.</t>
  </si>
  <si>
    <t>Liczba pkt ECTS/ godz.dyd.   (ogółem)</t>
  </si>
  <si>
    <t>x</t>
  </si>
  <si>
    <t>Liczba pkt ECTS/ godz.dyd. (zajęcia praktyczne)</t>
  </si>
  <si>
    <t>Liczba pkt ECTS/ godz.dyd.  (przedmioty fakultatywne)</t>
  </si>
  <si>
    <t>II</t>
  </si>
  <si>
    <t>Podstawowe</t>
  </si>
  <si>
    <t>Mikrobiologia</t>
  </si>
  <si>
    <t>E</t>
  </si>
  <si>
    <t>Chemia nieorganiczna</t>
  </si>
  <si>
    <t>III</t>
  </si>
  <si>
    <t>Kierunkowe</t>
  </si>
  <si>
    <t xml:space="preserve">Agrometeorologia </t>
  </si>
  <si>
    <t>Fizjologia zwierząt</t>
  </si>
  <si>
    <t>Gleboznawstwo I</t>
  </si>
  <si>
    <t>VI</t>
  </si>
  <si>
    <t xml:space="preserve">Inne wymagania </t>
  </si>
  <si>
    <t>Ergonomia</t>
  </si>
  <si>
    <t>Ochrona własności intelektualnej</t>
  </si>
  <si>
    <t>Liczba pkt ECTS/ godz.dyd.  w semestrze I</t>
  </si>
  <si>
    <t>Semestr II</t>
  </si>
  <si>
    <t>Chemia organiczna</t>
  </si>
  <si>
    <t xml:space="preserve">Biochemia </t>
  </si>
  <si>
    <t>Melioracje</t>
  </si>
  <si>
    <t>Gleboznawstwo II</t>
  </si>
  <si>
    <t>Ochrona środowiska</t>
  </si>
  <si>
    <t>Agroekologia</t>
  </si>
  <si>
    <t>IV</t>
  </si>
  <si>
    <t>Specjalnościowe</t>
  </si>
  <si>
    <t>Etykieta</t>
  </si>
  <si>
    <t>Bezpieczeństwo i higiena pracy</t>
  </si>
  <si>
    <t>Liczba pkt ECTS/ godz.dyd.  w semestrze II</t>
  </si>
  <si>
    <t>Liczba pkt ECTS/ godz.dyd.  na  I roku studiów</t>
  </si>
  <si>
    <t>Rok studiów II</t>
  </si>
  <si>
    <t>Semestr III</t>
  </si>
  <si>
    <t>Fizjologia roślin</t>
  </si>
  <si>
    <t>Podstawy rachunkowości</t>
  </si>
  <si>
    <t>Technika rolnicza</t>
  </si>
  <si>
    <t>5.</t>
  </si>
  <si>
    <t>Entomologia stosowana</t>
  </si>
  <si>
    <t>Liczba pkt ECTS/ godz.dyd.  w semestrze III</t>
  </si>
  <si>
    <t>Semestr IV</t>
  </si>
  <si>
    <t>Chemia rolna</t>
  </si>
  <si>
    <t>Hodowla roślin</t>
  </si>
  <si>
    <t>Herbologia</t>
  </si>
  <si>
    <t>Ogólna uprawa roli i roślin</t>
  </si>
  <si>
    <t>Podstawy ogrodnictwa</t>
  </si>
  <si>
    <t>Liczba pkt ECTS/ godz.dyd.  w semestrze IV</t>
  </si>
  <si>
    <t>Liczba pkt ECTS/ godz.dyd.  na  II roku studiów</t>
  </si>
  <si>
    <t>Rok studiów III</t>
  </si>
  <si>
    <t>Semestr V</t>
  </si>
  <si>
    <t>Nasiennictwo</t>
  </si>
  <si>
    <t>Ekonomika i organizacja rolnictwa</t>
  </si>
  <si>
    <t>Fitopatologia</t>
  </si>
  <si>
    <t>Szczegółowa uprawa roślin I</t>
  </si>
  <si>
    <t xml:space="preserve">Metody diagnostyczne w patofizjologii roślin </t>
  </si>
  <si>
    <t>Liczba pkt ECTS/ godz.dyd.  w semestrze V</t>
  </si>
  <si>
    <t>Semestr VI</t>
  </si>
  <si>
    <t>Szczegółowa uprawa roślin II</t>
  </si>
  <si>
    <t>Doradztwo technologiczno-ekonomiczne</t>
  </si>
  <si>
    <t>Łąkarstwo</t>
  </si>
  <si>
    <t>Przedsiębiorczość</t>
  </si>
  <si>
    <t xml:space="preserve">Obsługa subwencji rolniczych </t>
  </si>
  <si>
    <t>III Praktyka</t>
  </si>
  <si>
    <t>Praktyka kierunkowa</t>
  </si>
  <si>
    <t>6 tyg. (240 h)</t>
  </si>
  <si>
    <t>Liczba pkt ECTS/ godz.dyd.  w semestrze VI</t>
  </si>
  <si>
    <t>Liczba pkt ECTS/ godz.dyd.  na  III roku studiów</t>
  </si>
  <si>
    <t>Rok studiów IV</t>
  </si>
  <si>
    <t>Semestr VII</t>
  </si>
  <si>
    <t>Zarządzanie produkcją</t>
  </si>
  <si>
    <t>Przechowalnictwo produktów rolnych</t>
  </si>
  <si>
    <t>Uprawnienia do stosowania środków ochrony roślin</t>
  </si>
  <si>
    <t>Liczba pkt ECTS/ godz.dyd.  w semestrze VII</t>
  </si>
  <si>
    <t>Liczba pkt ECTS/ godz.dyd.  na  IV roku studiów</t>
  </si>
  <si>
    <t>Liczba pkt ECTS/ godz.dyd. na  I-IV roku studiów</t>
  </si>
  <si>
    <t>Liczba pkt ECTS/ godz.dyd. (przed. fakultatywne) na I-IV roku studiów</t>
  </si>
  <si>
    <t>Międzynarodowe organizacje rolnicze</t>
  </si>
  <si>
    <t>Rośliny zielarskie</t>
  </si>
  <si>
    <t>Regulatory wzrostu w uprawie i nawożeniu roślin</t>
  </si>
  <si>
    <t>Inżynierski rachunek kosztów w rolnictwie</t>
  </si>
  <si>
    <t>Środki ochrony roślin</t>
  </si>
  <si>
    <t>Grafika inżynierska</t>
  </si>
  <si>
    <t>Owady zapylające</t>
  </si>
  <si>
    <t>6.</t>
  </si>
  <si>
    <t>Doradztwo w ochronie roślin</t>
  </si>
  <si>
    <t>Agrobotanika</t>
  </si>
  <si>
    <t>Światowe systemy gospodarowania rolniczego</t>
  </si>
  <si>
    <t>ćwiczenia</t>
  </si>
  <si>
    <t>Gospodarka składnikami pokarmowymi roślin</t>
  </si>
  <si>
    <t>Rolnicze surowce energetyczne</t>
  </si>
  <si>
    <t xml:space="preserve">Specjalność: Produkcja rolnicza </t>
  </si>
  <si>
    <t>Urządzanie i pielęgnacja ogrodów wiejskich</t>
  </si>
  <si>
    <t>Żywienie zwierząt i paszoznawstwo</t>
  </si>
  <si>
    <t>Mikroorganizmy w technologiach rolniczych</t>
  </si>
  <si>
    <t>Doradztwo rolnicze</t>
  </si>
  <si>
    <t>Światowe rynki żywności</t>
  </si>
  <si>
    <t>Unijne wsparcie rozwoju obszarów wiejskich</t>
  </si>
  <si>
    <t>Gospodarka łąkowa na obszarach prawnie chronionych</t>
  </si>
  <si>
    <t xml:space="preserve">5. </t>
  </si>
  <si>
    <t>7.</t>
  </si>
  <si>
    <t>Technologie informacyjne</t>
  </si>
  <si>
    <t>Genetyka roślin</t>
  </si>
  <si>
    <t>Specjalizacyjne seminarium inżynierskie</t>
  </si>
  <si>
    <t>Praca inżynierska</t>
  </si>
  <si>
    <t>Informacja patentowa</t>
  </si>
  <si>
    <t>Przedmiot kształcenia ogólnego - humanistczny</t>
  </si>
  <si>
    <t>Przedmiot kształcenia ogólnego - społeczny</t>
  </si>
  <si>
    <t>Statystyka matematyczna w rolnictwie</t>
  </si>
  <si>
    <t>za zajęcia praktyczne</t>
  </si>
  <si>
    <t>w tym</t>
  </si>
  <si>
    <t>inne*</t>
  </si>
  <si>
    <t>razem</t>
  </si>
  <si>
    <r>
      <rPr>
        <sz val="9"/>
        <rFont val="Arial"/>
        <family val="2"/>
        <charset val="238"/>
      </rPr>
      <t>Ogółem</t>
    </r>
    <r>
      <rPr>
        <sz val="6"/>
        <rFont val="Arial"/>
        <family val="2"/>
        <charset val="238"/>
      </rPr>
      <t xml:space="preserve">                                (z bezpośrednim udziałem nauczyciela akademickiego + samodzielna praca studenta)</t>
    </r>
  </si>
  <si>
    <r>
      <rPr>
        <sz val="9"/>
        <rFont val="Arial"/>
        <family val="2"/>
        <charset val="238"/>
      </rPr>
      <t>Ogółem zajęcia praktyczne</t>
    </r>
    <r>
      <rPr>
        <sz val="6"/>
        <rFont val="Arial"/>
        <family val="2"/>
        <charset val="238"/>
      </rPr>
      <t xml:space="preserve">             (z bezpośrednim udziałem nauczyciela akademickiego + samodzielna praca studenta)</t>
    </r>
  </si>
  <si>
    <t>Postęp odmianowy w produkcji rolniczej</t>
  </si>
  <si>
    <t>Organizacja ochrony roślin</t>
  </si>
  <si>
    <t>Bioróżnorodność agroekosystemów</t>
  </si>
  <si>
    <t>Gatunki inwazyjne</t>
  </si>
  <si>
    <t>Systemy zarządzania jakością</t>
  </si>
  <si>
    <t>Zarządzanie agrofirmą</t>
  </si>
  <si>
    <t>bezwymiarowo</t>
  </si>
  <si>
    <t>Agrobiznes jako subsystem gospodarki narodowej</t>
  </si>
  <si>
    <t>Rynki rolne i ogrodnicze</t>
  </si>
  <si>
    <t>Doradztwo w agrobiznesie</t>
  </si>
  <si>
    <t>Turystyka wiejska</t>
  </si>
  <si>
    <t>Biogospodarka</t>
  </si>
  <si>
    <t>Logistyka w agrobiznesie</t>
  </si>
  <si>
    <t xml:space="preserve">Doradztwo nawozowe </t>
  </si>
  <si>
    <t>Systemy gospodarowania rolniczego</t>
  </si>
  <si>
    <t>Marketing w agrobiznesie</t>
  </si>
  <si>
    <t xml:space="preserve">Kompleksy agroenergetyczne </t>
  </si>
  <si>
    <t>Przetwórstwo owoców i warzyw</t>
  </si>
  <si>
    <t>Zarządzanie ochroną środowiska w agrofirmie</t>
  </si>
  <si>
    <t>Analiza kosztów w rolnictwie</t>
  </si>
  <si>
    <t xml:space="preserve">Środki ochrony roślin </t>
  </si>
  <si>
    <t>Odporność agrofagów na środki ochrony roślin</t>
  </si>
  <si>
    <t>Zarządzanie jakością</t>
  </si>
  <si>
    <t>Fundusze strukturalne i inwestycyjne</t>
  </si>
  <si>
    <t>Rolnicze bazy informatyczne</t>
  </si>
  <si>
    <t>Uwarunkowania rolnictwa precyzyjnego</t>
  </si>
  <si>
    <t>Podstawy fotogrametrii i metody pomiarów sytuacyjno-wysokościowych</t>
  </si>
  <si>
    <t>Modelowanie i zakładanie baz geoinformatycznych</t>
  </si>
  <si>
    <t>Mechatronika w rolnictwie precyzyjnym</t>
  </si>
  <si>
    <t>Bazy danych glebowych i numeryczne mapy glebowe</t>
  </si>
  <si>
    <t>Nowoczesne konstrukcje narzędzi i maszyn w rolnictwie precyzyjnym</t>
  </si>
  <si>
    <t>Projekt GIS - geoinformatyczne opracowanie scenariuszy produkcyjnych</t>
  </si>
  <si>
    <t>Precyzyjna satelitarna nawigacja lądowa</t>
  </si>
  <si>
    <t>Środki ochrony roślin i systemy wspomagania decyzji w precyzyjnej ochronie roślin</t>
  </si>
  <si>
    <t>Teledetekcja i pozycjonowanie GNSS w rolnictwie precyzyjnym</t>
  </si>
  <si>
    <t>Technologie produkcji roślinnej w rolnictwie precyzyjnym</t>
  </si>
  <si>
    <t>Techniki nawadniania w rolnictwie i ogrodnictwie precyzyjnym</t>
  </si>
  <si>
    <t>Precyzyjne ogrodnictwo</t>
  </si>
  <si>
    <t>Geostatystyka</t>
  </si>
  <si>
    <t>Koszty i efektywność produkcji</t>
  </si>
  <si>
    <t xml:space="preserve">Specjalność: Rolnictwo precyzyjne </t>
  </si>
  <si>
    <t xml:space="preserve">Specjalność: Agrobiznes </t>
  </si>
  <si>
    <t xml:space="preserve">Fakultet kierunkowy </t>
  </si>
  <si>
    <t>Fakultet kierunkowy - przedmioty do wyboru</t>
  </si>
  <si>
    <t>obowiązuje od 2015/2016</t>
  </si>
  <si>
    <t>Pasze przemysłowe</t>
  </si>
  <si>
    <t>Chów i hodowla zwierząt II</t>
  </si>
  <si>
    <t>Chów i hodowla zwierząt I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</si>
</sst>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FFFFFF"/>
      <name val="Calibri"/>
      <family val="2"/>
      <charset val="238"/>
    </font>
    <font>
      <sz val="12"/>
      <color rgb="FF000000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5E0EC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9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20" fillId="31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21" fillId="0" borderId="0"/>
    <xf numFmtId="0" fontId="18" fillId="0" borderId="0"/>
  </cellStyleXfs>
  <cellXfs count="236">
    <xf numFmtId="0" fontId="18" fillId="0" borderId="0" xfId="0" applyFont="1"/>
    <xf numFmtId="0" fontId="18" fillId="0" borderId="0" xfId="0" applyFont="1" applyAlignment="1">
      <alignment horizontal="left"/>
    </xf>
    <xf numFmtId="164" fontId="21" fillId="0" borderId="0" xfId="0" applyNumberFormat="1" applyFont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21" fillId="0" borderId="0" xfId="0" applyNumberFormat="1" applyFont="1"/>
    <xf numFmtId="0" fontId="23" fillId="0" borderId="0" xfId="0" applyFont="1"/>
    <xf numFmtId="0" fontId="23" fillId="0" borderId="13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9" xfId="0" applyFont="1" applyBorder="1"/>
    <xf numFmtId="164" fontId="21" fillId="0" borderId="19" xfId="0" applyNumberFormat="1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6" fillId="0" borderId="0" xfId="0" applyFont="1"/>
    <xf numFmtId="0" fontId="27" fillId="0" borderId="19" xfId="0" applyFont="1" applyBorder="1" applyAlignment="1">
      <alignment horizontal="left" wrapText="1"/>
    </xf>
    <xf numFmtId="0" fontId="27" fillId="0" borderId="19" xfId="0" applyFont="1" applyBorder="1" applyAlignment="1">
      <alignment horizontal="center"/>
    </xf>
    <xf numFmtId="164" fontId="27" fillId="0" borderId="19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wrapText="1"/>
    </xf>
    <xf numFmtId="0" fontId="27" fillId="0" borderId="19" xfId="0" applyFont="1" applyBorder="1" applyAlignment="1">
      <alignment horizontal="left" vertical="center" wrapText="1"/>
    </xf>
    <xf numFmtId="2" fontId="21" fillId="0" borderId="19" xfId="0" applyNumberFormat="1" applyFont="1" applyBorder="1" applyAlignment="1">
      <alignment horizontal="center"/>
    </xf>
    <xf numFmtId="2" fontId="27" fillId="0" borderId="19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164" fontId="23" fillId="35" borderId="19" xfId="0" applyNumberFormat="1" applyFont="1" applyFill="1" applyBorder="1" applyAlignment="1">
      <alignment horizontal="center"/>
    </xf>
    <xf numFmtId="0" fontId="23" fillId="35" borderId="19" xfId="0" applyFont="1" applyFill="1" applyBorder="1" applyAlignment="1">
      <alignment horizontal="center"/>
    </xf>
    <xf numFmtId="0" fontId="21" fillId="0" borderId="20" xfId="0" applyFont="1" applyBorder="1"/>
    <xf numFmtId="164" fontId="21" fillId="0" borderId="13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 vertical="center"/>
    </xf>
    <xf numFmtId="164" fontId="21" fillId="0" borderId="19" xfId="0" applyNumberFormat="1" applyFont="1" applyBorder="1"/>
    <xf numFmtId="164" fontId="29" fillId="33" borderId="19" xfId="18" applyNumberFormat="1" applyFont="1" applyFill="1" applyBorder="1" applyAlignment="1">
      <alignment horizontal="center"/>
    </xf>
    <xf numFmtId="164" fontId="29" fillId="33" borderId="19" xfId="0" applyNumberFormat="1" applyFont="1" applyFill="1" applyBorder="1" applyAlignment="1">
      <alignment horizontal="center"/>
    </xf>
    <xf numFmtId="0" fontId="29" fillId="33" borderId="19" xfId="18" applyFont="1" applyFill="1" applyBorder="1" applyAlignment="1">
      <alignment horizontal="center"/>
    </xf>
    <xf numFmtId="0" fontId="23" fillId="33" borderId="19" xfId="0" applyFont="1" applyFill="1" applyBorder="1" applyAlignment="1">
      <alignment horizontal="center"/>
    </xf>
    <xf numFmtId="164" fontId="21" fillId="33" borderId="19" xfId="0" applyNumberFormat="1" applyFont="1" applyFill="1" applyBorder="1" applyAlignment="1">
      <alignment horizontal="center"/>
    </xf>
    <xf numFmtId="0" fontId="21" fillId="33" borderId="19" xfId="0" applyFont="1" applyFill="1" applyBorder="1" applyAlignment="1">
      <alignment horizontal="center"/>
    </xf>
    <xf numFmtId="0" fontId="23" fillId="33" borderId="13" xfId="0" applyFont="1" applyFill="1" applyBorder="1" applyAlignment="1">
      <alignment horizontal="left"/>
    </xf>
    <xf numFmtId="0" fontId="21" fillId="33" borderId="13" xfId="0" applyFont="1" applyFill="1" applyBorder="1" applyAlignment="1">
      <alignment horizontal="left"/>
    </xf>
    <xf numFmtId="0" fontId="21" fillId="33" borderId="19" xfId="0" applyFont="1" applyFill="1" applyBorder="1"/>
    <xf numFmtId="0" fontId="26" fillId="0" borderId="0" xfId="0" applyFont="1" applyAlignment="1">
      <alignment wrapText="1"/>
    </xf>
    <xf numFmtId="0" fontId="0" fillId="0" borderId="0" xfId="0" applyFont="1" applyAlignment="1"/>
    <xf numFmtId="0" fontId="26" fillId="0" borderId="0" xfId="0" applyFont="1" applyAlignment="1"/>
    <xf numFmtId="164" fontId="21" fillId="33" borderId="19" xfId="0" applyNumberFormat="1" applyFont="1" applyFill="1" applyBorder="1" applyAlignment="1">
      <alignment horizontal="center" wrapText="1"/>
    </xf>
    <xf numFmtId="0" fontId="21" fillId="33" borderId="19" xfId="0" applyFont="1" applyFill="1" applyBorder="1" applyAlignment="1">
      <alignment wrapText="1"/>
    </xf>
    <xf numFmtId="0" fontId="21" fillId="33" borderId="19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164" fontId="23" fillId="33" borderId="19" xfId="18" applyNumberFormat="1" applyFont="1" applyFill="1" applyBorder="1" applyAlignment="1">
      <alignment horizontal="center"/>
    </xf>
    <xf numFmtId="164" fontId="23" fillId="33" borderId="19" xfId="0" applyNumberFormat="1" applyFont="1" applyFill="1" applyBorder="1" applyAlignment="1">
      <alignment horizontal="center"/>
    </xf>
    <xf numFmtId="0" fontId="23" fillId="33" borderId="19" xfId="18" applyFont="1" applyFill="1" applyBorder="1" applyAlignment="1">
      <alignment horizontal="center"/>
    </xf>
    <xf numFmtId="0" fontId="21" fillId="33" borderId="19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horizontal="left" wrapText="1"/>
    </xf>
    <xf numFmtId="0" fontId="27" fillId="33" borderId="19" xfId="0" applyFont="1" applyFill="1" applyBorder="1" applyAlignment="1">
      <alignment vertical="center" wrapText="1"/>
    </xf>
    <xf numFmtId="0" fontId="27" fillId="33" borderId="19" xfId="0" applyFont="1" applyFill="1" applyBorder="1" applyAlignment="1">
      <alignment horizontal="left" vertical="center" wrapText="1"/>
    </xf>
    <xf numFmtId="0" fontId="27" fillId="33" borderId="19" xfId="0" applyFont="1" applyFill="1" applyBorder="1" applyAlignment="1">
      <alignment horizontal="left" wrapText="1"/>
    </xf>
    <xf numFmtId="0" fontId="27" fillId="33" borderId="19" xfId="0" applyFont="1" applyFill="1" applyBorder="1" applyAlignment="1">
      <alignment wrapText="1"/>
    </xf>
    <xf numFmtId="0" fontId="27" fillId="0" borderId="19" xfId="0" applyFont="1" applyBorder="1" applyAlignment="1">
      <alignment vertical="center" wrapText="1"/>
    </xf>
    <xf numFmtId="0" fontId="0" fillId="0" borderId="19" xfId="0" applyFont="1" applyBorder="1" applyAlignment="1">
      <alignment horizontal="center"/>
    </xf>
    <xf numFmtId="164" fontId="23" fillId="35" borderId="19" xfId="18" applyNumberFormat="1" applyFont="1" applyFill="1" applyBorder="1" applyAlignment="1">
      <alignment horizontal="center"/>
    </xf>
    <xf numFmtId="0" fontId="23" fillId="35" borderId="19" xfId="18" applyFont="1" applyFill="1" applyBorder="1" applyAlignment="1">
      <alignment horizontal="center"/>
    </xf>
    <xf numFmtId="0" fontId="21" fillId="0" borderId="19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/>
    <xf numFmtId="0" fontId="21" fillId="33" borderId="10" xfId="0" applyFont="1" applyFill="1" applyBorder="1" applyAlignment="1">
      <alignment vertical="center" wrapText="1"/>
    </xf>
    <xf numFmtId="0" fontId="21" fillId="33" borderId="22" xfId="0" applyFont="1" applyFill="1" applyBorder="1" applyAlignment="1">
      <alignment horizontal="left"/>
    </xf>
    <xf numFmtId="0" fontId="21" fillId="33" borderId="10" xfId="31" applyFont="1" applyFill="1" applyBorder="1" applyAlignment="1">
      <alignment vertical="center" wrapText="1"/>
    </xf>
    <xf numFmtId="0" fontId="21" fillId="33" borderId="13" xfId="31" applyFont="1" applyFill="1" applyBorder="1" applyAlignment="1">
      <alignment vertical="center" wrapText="1"/>
    </xf>
    <xf numFmtId="0" fontId="21" fillId="33" borderId="14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/>
    <xf numFmtId="0" fontId="23" fillId="36" borderId="13" xfId="0" applyFont="1" applyFill="1" applyBorder="1" applyAlignment="1">
      <alignment horizontal="left"/>
    </xf>
    <xf numFmtId="0" fontId="21" fillId="37" borderId="13" xfId="0" applyFont="1" applyFill="1" applyBorder="1" applyAlignment="1">
      <alignment horizontal="left"/>
    </xf>
    <xf numFmtId="0" fontId="21" fillId="37" borderId="19" xfId="0" applyFont="1" applyFill="1" applyBorder="1"/>
    <xf numFmtId="164" fontId="21" fillId="37" borderId="19" xfId="0" applyNumberFormat="1" applyFont="1" applyFill="1" applyBorder="1" applyAlignment="1">
      <alignment horizontal="center"/>
    </xf>
    <xf numFmtId="0" fontId="21" fillId="37" borderId="19" xfId="0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21" fillId="33" borderId="19" xfId="0" applyFont="1" applyFill="1" applyBorder="1" applyAlignment="1"/>
    <xf numFmtId="0" fontId="0" fillId="0" borderId="0" xfId="0" applyFont="1"/>
    <xf numFmtId="0" fontId="0" fillId="0" borderId="0" xfId="0" applyFont="1"/>
    <xf numFmtId="0" fontId="21" fillId="0" borderId="22" xfId="0" applyFont="1" applyBorder="1" applyAlignment="1">
      <alignment horizontal="left"/>
    </xf>
    <xf numFmtId="0" fontId="27" fillId="0" borderId="10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18" fillId="0" borderId="13" xfId="0" applyFont="1" applyBorder="1" applyAlignment="1">
      <alignment horizontal="left"/>
    </xf>
    <xf numFmtId="0" fontId="18" fillId="33" borderId="10" xfId="0" applyFont="1" applyFill="1" applyBorder="1" applyAlignment="1">
      <alignment horizontal="left"/>
    </xf>
    <xf numFmtId="0" fontId="18" fillId="33" borderId="13" xfId="0" applyFont="1" applyFill="1" applyBorder="1" applyAlignment="1">
      <alignment horizontal="left"/>
    </xf>
    <xf numFmtId="0" fontId="0" fillId="0" borderId="0" xfId="0" applyFont="1"/>
    <xf numFmtId="0" fontId="22" fillId="0" borderId="0" xfId="0" applyFont="1" applyAlignment="1">
      <alignment horizontal="center"/>
    </xf>
    <xf numFmtId="0" fontId="18" fillId="0" borderId="19" xfId="0" applyFont="1" applyBorder="1"/>
    <xf numFmtId="164" fontId="18" fillId="0" borderId="19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33" borderId="19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164" fontId="18" fillId="33" borderId="19" xfId="0" applyNumberFormat="1" applyFont="1" applyFill="1" applyBorder="1" applyAlignment="1">
      <alignment horizontal="center"/>
    </xf>
    <xf numFmtId="0" fontId="18" fillId="33" borderId="19" xfId="0" applyFont="1" applyFill="1" applyBorder="1" applyAlignment="1">
      <alignment horizontal="left"/>
    </xf>
    <xf numFmtId="164" fontId="23" fillId="38" borderId="19" xfId="0" applyNumberFormat="1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0" fillId="0" borderId="0" xfId="0" applyFont="1"/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vertical="top" wrapText="1"/>
    </xf>
    <xf numFmtId="0" fontId="18" fillId="33" borderId="19" xfId="0" applyFont="1" applyFill="1" applyBorder="1"/>
    <xf numFmtId="0" fontId="18" fillId="33" borderId="22" xfId="0" applyFont="1" applyFill="1" applyBorder="1" applyAlignment="1">
      <alignment horizontal="left"/>
    </xf>
    <xf numFmtId="0" fontId="18" fillId="39" borderId="10" xfId="0" applyFont="1" applyFill="1" applyBorder="1" applyAlignment="1">
      <alignment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wrapText="1"/>
    </xf>
    <xf numFmtId="0" fontId="18" fillId="33" borderId="19" xfId="0" applyFont="1" applyFill="1" applyBorder="1" applyAlignment="1">
      <alignment wrapText="1"/>
    </xf>
    <xf numFmtId="0" fontId="18" fillId="39" borderId="10" xfId="0" applyFont="1" applyFill="1" applyBorder="1" applyAlignment="1">
      <alignment wrapText="1"/>
    </xf>
    <xf numFmtId="0" fontId="18" fillId="0" borderId="19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18" fillId="33" borderId="18" xfId="0" applyFont="1" applyFill="1" applyBorder="1" applyAlignment="1">
      <alignment horizontal="center"/>
    </xf>
    <xf numFmtId="0" fontId="0" fillId="0" borderId="0" xfId="0" applyFont="1"/>
    <xf numFmtId="0" fontId="18" fillId="0" borderId="18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3" fillId="35" borderId="20" xfId="0" applyFont="1" applyFill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8" fillId="33" borderId="20" xfId="0" applyFont="1" applyFill="1" applyBorder="1" applyAlignment="1">
      <alignment horizontal="center"/>
    </xf>
    <xf numFmtId="0" fontId="29" fillId="33" borderId="20" xfId="18" applyFont="1" applyFill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1" fillId="33" borderId="20" xfId="0" applyFont="1" applyFill="1" applyBorder="1" applyAlignment="1">
      <alignment horizontal="center"/>
    </xf>
    <xf numFmtId="0" fontId="18" fillId="33" borderId="20" xfId="0" applyFont="1" applyFill="1" applyBorder="1" applyAlignment="1">
      <alignment horizontal="center" wrapText="1"/>
    </xf>
    <xf numFmtId="0" fontId="23" fillId="33" borderId="20" xfId="18" applyFont="1" applyFill="1" applyBorder="1" applyAlignment="1">
      <alignment horizontal="center"/>
    </xf>
    <xf numFmtId="0" fontId="21" fillId="37" borderId="20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23" fillId="38" borderId="20" xfId="0" applyFont="1" applyFill="1" applyBorder="1" applyAlignment="1">
      <alignment horizontal="center"/>
    </xf>
    <xf numFmtId="0" fontId="23" fillId="35" borderId="20" xfId="18" applyFont="1" applyFill="1" applyBorder="1" applyAlignment="1">
      <alignment horizontal="center"/>
    </xf>
    <xf numFmtId="0" fontId="23" fillId="33" borderId="20" xfId="0" applyFont="1" applyFill="1" applyBorder="1" applyAlignment="1">
      <alignment horizontal="center"/>
    </xf>
    <xf numFmtId="0" fontId="18" fillId="33" borderId="22" xfId="0" applyFont="1" applyFill="1" applyBorder="1" applyAlignment="1">
      <alignment horizontal="center"/>
    </xf>
    <xf numFmtId="164" fontId="18" fillId="33" borderId="19" xfId="0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0" fillId="33" borderId="18" xfId="0" applyNumberFormat="1" applyFont="1" applyFill="1" applyBorder="1" applyAlignment="1">
      <alignment horizontal="center" vertical="center"/>
    </xf>
    <xf numFmtId="164" fontId="0" fillId="33" borderId="15" xfId="0" applyNumberFormat="1" applyFont="1" applyFill="1" applyBorder="1" applyAlignment="1">
      <alignment horizontal="center" vertical="center"/>
    </xf>
    <xf numFmtId="164" fontId="0" fillId="33" borderId="14" xfId="0" applyNumberFormat="1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center" vertical="center" textRotation="90"/>
    </xf>
    <xf numFmtId="0" fontId="25" fillId="0" borderId="13" xfId="0" applyFont="1" applyBorder="1" applyAlignment="1">
      <alignment horizontal="center" vertical="center" textRotation="90"/>
    </xf>
    <xf numFmtId="0" fontId="0" fillId="0" borderId="0" xfId="0" applyFont="1"/>
    <xf numFmtId="164" fontId="25" fillId="33" borderId="11" xfId="0" applyNumberFormat="1" applyFont="1" applyFill="1" applyBorder="1" applyAlignment="1">
      <alignment horizontal="center" vertical="center"/>
    </xf>
    <xf numFmtId="164" fontId="25" fillId="33" borderId="12" xfId="0" applyNumberFormat="1" applyFont="1" applyFill="1" applyBorder="1" applyAlignment="1">
      <alignment horizontal="center" vertical="center"/>
    </xf>
    <xf numFmtId="164" fontId="25" fillId="33" borderId="13" xfId="0" applyNumberFormat="1" applyFont="1" applyFill="1" applyBorder="1" applyAlignment="1">
      <alignment horizontal="center" vertical="center"/>
    </xf>
    <xf numFmtId="164" fontId="31" fillId="33" borderId="11" xfId="0" applyNumberFormat="1" applyFont="1" applyFill="1" applyBorder="1" applyAlignment="1">
      <alignment horizontal="center" vertical="center" wrapText="1"/>
    </xf>
    <xf numFmtId="164" fontId="25" fillId="33" borderId="12" xfId="0" applyNumberFormat="1" applyFont="1" applyFill="1" applyBorder="1" applyAlignment="1">
      <alignment horizontal="center" vertical="center" wrapText="1"/>
    </xf>
    <xf numFmtId="164" fontId="25" fillId="33" borderId="13" xfId="0" applyNumberFormat="1" applyFont="1" applyFill="1" applyBorder="1" applyAlignment="1">
      <alignment horizontal="center" vertical="center" wrapText="1"/>
    </xf>
    <xf numFmtId="164" fontId="25" fillId="33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3" fillId="0" borderId="18" xfId="0" applyFont="1" applyBorder="1"/>
    <xf numFmtId="0" fontId="23" fillId="0" borderId="15" xfId="0" applyFont="1" applyBorder="1"/>
    <xf numFmtId="0" fontId="18" fillId="0" borderId="18" xfId="0" applyFont="1" applyBorder="1" applyAlignment="1"/>
    <xf numFmtId="0" fontId="18" fillId="0" borderId="14" xfId="0" applyFont="1" applyBorder="1" applyAlignment="1"/>
    <xf numFmtId="0" fontId="23" fillId="35" borderId="18" xfId="0" applyFont="1" applyFill="1" applyBorder="1" applyAlignment="1">
      <alignment horizontal="center"/>
    </xf>
    <xf numFmtId="0" fontId="23" fillId="35" borderId="15" xfId="0" applyFont="1" applyFill="1" applyBorder="1" applyAlignment="1">
      <alignment horizontal="center"/>
    </xf>
    <xf numFmtId="0" fontId="23" fillId="34" borderId="18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/>
    </xf>
    <xf numFmtId="0" fontId="23" fillId="0" borderId="18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1" fillId="0" borderId="18" xfId="0" applyFont="1" applyBorder="1" applyAlignment="1"/>
    <xf numFmtId="0" fontId="21" fillId="0" borderId="17" xfId="0" applyFont="1" applyBorder="1" applyAlignment="1"/>
    <xf numFmtId="0" fontId="23" fillId="35" borderId="18" xfId="0" applyFont="1" applyFill="1" applyBorder="1" applyAlignment="1">
      <alignment horizontal="left"/>
    </xf>
    <xf numFmtId="0" fontId="23" fillId="35" borderId="17" xfId="0" applyFont="1" applyFill="1" applyBorder="1" applyAlignment="1">
      <alignment horizontal="left"/>
    </xf>
    <xf numFmtId="0" fontId="21" fillId="0" borderId="14" xfId="0" applyFont="1" applyBorder="1" applyAlignment="1"/>
    <xf numFmtId="0" fontId="23" fillId="0" borderId="18" xfId="0" applyFont="1" applyBorder="1" applyAlignment="1"/>
    <xf numFmtId="0" fontId="23" fillId="0" borderId="15" xfId="0" applyFont="1" applyBorder="1" applyAlignment="1"/>
    <xf numFmtId="0" fontId="29" fillId="33" borderId="18" xfId="18" applyFont="1" applyFill="1" applyBorder="1" applyAlignment="1">
      <alignment horizontal="left"/>
    </xf>
    <xf numFmtId="0" fontId="29" fillId="33" borderId="17" xfId="18" applyFont="1" applyFill="1" applyBorder="1" applyAlignment="1">
      <alignment horizontal="left"/>
    </xf>
    <xf numFmtId="0" fontId="21" fillId="33" borderId="18" xfId="0" applyFont="1" applyFill="1" applyBorder="1" applyAlignment="1"/>
    <xf numFmtId="0" fontId="21" fillId="33" borderId="14" xfId="0" applyFont="1" applyFill="1" applyBorder="1" applyAlignment="1"/>
    <xf numFmtId="0" fontId="23" fillId="33" borderId="18" xfId="0" applyFont="1" applyFill="1" applyBorder="1" applyAlignment="1"/>
    <xf numFmtId="0" fontId="23" fillId="33" borderId="15" xfId="0" applyFont="1" applyFill="1" applyBorder="1" applyAlignment="1"/>
    <xf numFmtId="0" fontId="23" fillId="35" borderId="14" xfId="0" applyFont="1" applyFill="1" applyBorder="1" applyAlignment="1">
      <alignment horizontal="left"/>
    </xf>
    <xf numFmtId="0" fontId="23" fillId="33" borderId="18" xfId="18" applyFont="1" applyFill="1" applyBorder="1" applyAlignment="1">
      <alignment horizontal="left"/>
    </xf>
    <xf numFmtId="0" fontId="23" fillId="33" borderId="17" xfId="18" applyFont="1" applyFill="1" applyBorder="1" applyAlignment="1">
      <alignment horizontal="left"/>
    </xf>
    <xf numFmtId="0" fontId="23" fillId="33" borderId="18" xfId="0" applyFont="1" applyFill="1" applyBorder="1"/>
    <xf numFmtId="0" fontId="23" fillId="33" borderId="15" xfId="0" applyFont="1" applyFill="1" applyBorder="1"/>
    <xf numFmtId="0" fontId="23" fillId="33" borderId="16" xfId="0" applyFont="1" applyFill="1" applyBorder="1" applyAlignment="1">
      <alignment horizontal="left" vertical="center"/>
    </xf>
    <xf numFmtId="0" fontId="23" fillId="33" borderId="15" xfId="0" applyFont="1" applyFill="1" applyBorder="1" applyAlignment="1">
      <alignment horizontal="left" vertical="center"/>
    </xf>
    <xf numFmtId="0" fontId="21" fillId="33" borderId="19" xfId="0" applyFont="1" applyFill="1" applyBorder="1" applyAlignment="1"/>
    <xf numFmtId="0" fontId="23" fillId="36" borderId="18" xfId="0" applyFont="1" applyFill="1" applyBorder="1"/>
    <xf numFmtId="0" fontId="23" fillId="36" borderId="15" xfId="0" applyFont="1" applyFill="1" applyBorder="1"/>
    <xf numFmtId="0" fontId="21" fillId="37" borderId="18" xfId="0" applyFont="1" applyFill="1" applyBorder="1" applyAlignment="1"/>
    <xf numFmtId="0" fontId="21" fillId="37" borderId="14" xfId="0" applyFont="1" applyFill="1" applyBorder="1" applyAlignment="1"/>
    <xf numFmtId="0" fontId="23" fillId="33" borderId="16" xfId="0" applyFont="1" applyFill="1" applyBorder="1"/>
    <xf numFmtId="0" fontId="18" fillId="33" borderId="18" xfId="0" applyFont="1" applyFill="1" applyBorder="1" applyAlignment="1">
      <alignment horizontal="center"/>
    </xf>
    <xf numFmtId="0" fontId="18" fillId="33" borderId="15" xfId="0" applyFont="1" applyFill="1" applyBorder="1" applyAlignment="1">
      <alignment horizontal="center"/>
    </xf>
    <xf numFmtId="0" fontId="18" fillId="33" borderId="18" xfId="0" applyNumberFormat="1" applyFont="1" applyFill="1" applyBorder="1"/>
    <xf numFmtId="0" fontId="18" fillId="33" borderId="15" xfId="0" applyNumberFormat="1" applyFont="1" applyFill="1" applyBorder="1"/>
    <xf numFmtId="0" fontId="23" fillId="33" borderId="18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left"/>
    </xf>
    <xf numFmtId="0" fontId="23" fillId="38" borderId="14" xfId="0" applyFont="1" applyFill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23" fillId="0" borderId="1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3" fillId="33" borderId="14" xfId="18" applyFont="1" applyFill="1" applyBorder="1" applyAlignment="1">
      <alignment horizontal="left"/>
    </xf>
    <xf numFmtId="0" fontId="23" fillId="35" borderId="18" xfId="18" applyFont="1" applyFill="1" applyBorder="1" applyAlignment="1">
      <alignment horizontal="left"/>
    </xf>
    <xf numFmtId="0" fontId="23" fillId="35" borderId="14" xfId="18" applyFont="1" applyFill="1" applyBorder="1" applyAlignment="1">
      <alignment horizontal="left"/>
    </xf>
    <xf numFmtId="0" fontId="23" fillId="33" borderId="18" xfId="0" applyFont="1" applyFill="1" applyBorder="1" applyAlignment="1">
      <alignment horizontal="left" wrapText="1"/>
    </xf>
    <xf numFmtId="0" fontId="23" fillId="33" borderId="17" xfId="0" applyFont="1" applyFill="1" applyBorder="1" applyAlignment="1">
      <alignment horizontal="left" wrapText="1"/>
    </xf>
    <xf numFmtId="0" fontId="23" fillId="33" borderId="18" xfId="0" applyFont="1" applyFill="1" applyBorder="1" applyAlignment="1">
      <alignment horizontal="left" vertical="center"/>
    </xf>
  </cellXfs>
  <cellStyles count="44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2"/>
    <cellStyle name="Normalny 3" xfId="43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4"/>
  <sheetViews>
    <sheetView showGridLines="0" tabSelected="1" zoomScaleNormal="100" zoomScaleSheetLayoutView="100" zoomScalePageLayoutView="55" workbookViewId="0"/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3" customWidth="1"/>
    <col min="5" max="5" width="8" style="3" customWidth="1"/>
    <col min="6" max="6" width="9" style="3" customWidth="1"/>
    <col min="7" max="7" width="8" customWidth="1"/>
    <col min="8" max="8" width="10" customWidth="1"/>
    <col min="9" max="9" width="12.425781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6.28515625" customWidth="1"/>
    <col min="16" max="16" width="9.42578125" style="4" customWidth="1"/>
    <col min="17" max="17" width="5.7109375" customWidth="1"/>
  </cols>
  <sheetData>
    <row r="1" spans="1:17">
      <c r="A1" s="5"/>
      <c r="B1" s="6"/>
      <c r="D1" s="7"/>
      <c r="E1" s="7"/>
      <c r="F1" s="7"/>
      <c r="G1" s="6"/>
      <c r="H1" s="6"/>
      <c r="I1" s="96"/>
      <c r="J1" s="96"/>
      <c r="K1" s="96"/>
      <c r="L1" s="6"/>
      <c r="M1" s="6"/>
      <c r="N1" s="6"/>
      <c r="O1" s="96"/>
      <c r="P1" s="8"/>
      <c r="Q1" s="6"/>
    </row>
    <row r="2" spans="1:17" ht="15.7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6"/>
    </row>
    <row r="3" spans="1:17" ht="15.75">
      <c r="A3" s="141" t="s">
        <v>120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6"/>
    </row>
    <row r="4" spans="1:17" ht="15.75">
      <c r="A4" s="10"/>
      <c r="B4" s="9"/>
      <c r="F4" s="11"/>
      <c r="J4" s="118"/>
      <c r="K4" s="11"/>
      <c r="L4" s="11" t="s">
        <v>188</v>
      </c>
      <c r="M4" s="11"/>
      <c r="N4" s="118"/>
      <c r="O4" s="97"/>
      <c r="P4" s="9"/>
      <c r="Q4" s="6"/>
    </row>
    <row r="5" spans="1:17">
      <c r="A5" s="5"/>
      <c r="B5" s="1" t="s">
        <v>1</v>
      </c>
      <c r="C5" s="14"/>
      <c r="D5" s="15"/>
      <c r="E5" s="15"/>
      <c r="F5" s="15"/>
      <c r="G5" s="8"/>
      <c r="H5" s="8"/>
      <c r="I5" s="8"/>
      <c r="J5" s="8"/>
      <c r="K5" s="8"/>
      <c r="L5" s="8"/>
      <c r="M5" s="8"/>
      <c r="N5" s="8"/>
      <c r="O5" s="8"/>
      <c r="P5" s="8"/>
      <c r="Q5" s="6"/>
    </row>
    <row r="6" spans="1:17">
      <c r="A6" s="5"/>
      <c r="B6" s="12" t="s">
        <v>2</v>
      </c>
      <c r="D6" s="7"/>
      <c r="E6" s="7"/>
      <c r="F6" s="7"/>
      <c r="G6" s="6"/>
      <c r="H6" s="6"/>
      <c r="I6" s="96"/>
      <c r="J6" s="96"/>
      <c r="K6" s="96"/>
      <c r="L6" s="6"/>
      <c r="M6" s="6"/>
      <c r="N6" s="6"/>
      <c r="O6" s="96"/>
      <c r="P6" s="8"/>
      <c r="Q6" s="6"/>
    </row>
    <row r="7" spans="1:17">
      <c r="A7" s="5"/>
      <c r="B7" s="12" t="s">
        <v>3</v>
      </c>
      <c r="D7" s="7"/>
      <c r="E7" s="7"/>
      <c r="F7" s="7"/>
      <c r="G7" s="6"/>
      <c r="H7" s="6"/>
      <c r="I7" s="96"/>
      <c r="J7" s="96"/>
      <c r="K7" s="96"/>
      <c r="L7" s="6"/>
      <c r="M7" s="6"/>
      <c r="N7" s="6"/>
      <c r="O7" s="96"/>
      <c r="P7" s="8"/>
      <c r="Q7" s="6"/>
    </row>
    <row r="8" spans="1:17">
      <c r="A8" s="5"/>
      <c r="B8" s="12" t="s">
        <v>4</v>
      </c>
      <c r="D8" s="7"/>
      <c r="E8" s="7"/>
      <c r="F8" s="7"/>
      <c r="G8" s="6"/>
      <c r="H8" s="6"/>
      <c r="I8" s="96"/>
      <c r="J8" s="96"/>
      <c r="K8" s="96"/>
      <c r="L8" s="6"/>
      <c r="M8" s="6"/>
      <c r="N8" s="6"/>
      <c r="O8" s="96"/>
      <c r="P8" s="8"/>
      <c r="Q8" s="6"/>
    </row>
    <row r="9" spans="1:17">
      <c r="A9" s="5"/>
      <c r="B9" s="12" t="s">
        <v>5</v>
      </c>
      <c r="C9" s="16"/>
      <c r="D9" s="16"/>
      <c r="E9" s="7"/>
      <c r="F9" s="7"/>
      <c r="G9" s="6"/>
      <c r="H9" s="6"/>
      <c r="I9" s="96"/>
      <c r="J9" s="96"/>
      <c r="K9" s="96"/>
      <c r="L9" s="6"/>
      <c r="M9" s="6"/>
      <c r="N9" s="6"/>
      <c r="O9" s="96"/>
      <c r="P9" s="8"/>
      <c r="Q9" s="6"/>
    </row>
    <row r="10" spans="1:17">
      <c r="A10" s="5"/>
      <c r="B10" s="17"/>
      <c r="D10" s="2"/>
      <c r="E10" s="7"/>
      <c r="F10" s="7"/>
      <c r="G10" s="6"/>
      <c r="H10" s="6"/>
      <c r="I10" s="96"/>
      <c r="J10" s="96"/>
      <c r="K10" s="96"/>
      <c r="L10" s="6"/>
      <c r="M10" s="6"/>
      <c r="N10" s="6"/>
      <c r="O10" s="96"/>
      <c r="P10" s="8"/>
      <c r="Q10" s="6"/>
    </row>
    <row r="11" spans="1:17" ht="12.75" customHeight="1">
      <c r="A11" s="142" t="s">
        <v>6</v>
      </c>
      <c r="B11" s="145" t="s">
        <v>7</v>
      </c>
      <c r="C11" s="148" t="s">
        <v>8</v>
      </c>
      <c r="D11" s="149"/>
      <c r="E11" s="149"/>
      <c r="F11" s="150"/>
      <c r="G11" s="151" t="s">
        <v>9</v>
      </c>
      <c r="H11" s="154" t="s">
        <v>10</v>
      </c>
      <c r="I11" s="157" t="s">
        <v>11</v>
      </c>
      <c r="J11" s="158"/>
      <c r="K11" s="158"/>
      <c r="L11" s="158"/>
      <c r="M11" s="158"/>
      <c r="N11" s="158"/>
      <c r="O11" s="158"/>
      <c r="P11" s="158"/>
      <c r="Q11" s="6"/>
    </row>
    <row r="12" spans="1:17" ht="28.5" customHeight="1">
      <c r="A12" s="143"/>
      <c r="B12" s="146"/>
      <c r="C12" s="166" t="s">
        <v>12</v>
      </c>
      <c r="D12" s="169" t="s">
        <v>13</v>
      </c>
      <c r="E12" s="169" t="s">
        <v>14</v>
      </c>
      <c r="F12" s="172" t="s">
        <v>138</v>
      </c>
      <c r="G12" s="152"/>
      <c r="H12" s="155"/>
      <c r="I12" s="173" t="s">
        <v>142</v>
      </c>
      <c r="J12" s="173" t="s">
        <v>143</v>
      </c>
      <c r="K12" s="159" t="s">
        <v>13</v>
      </c>
      <c r="L12" s="160"/>
      <c r="M12" s="160"/>
      <c r="N12" s="160"/>
      <c r="O12" s="161"/>
      <c r="P12" s="176" t="s">
        <v>14</v>
      </c>
      <c r="Q12" s="6"/>
    </row>
    <row r="13" spans="1:17" ht="15.95" customHeight="1">
      <c r="A13" s="143"/>
      <c r="B13" s="146"/>
      <c r="C13" s="167"/>
      <c r="D13" s="170"/>
      <c r="E13" s="170"/>
      <c r="F13" s="170"/>
      <c r="G13" s="152"/>
      <c r="H13" s="155"/>
      <c r="I13" s="174"/>
      <c r="J13" s="174"/>
      <c r="K13" s="162" t="s">
        <v>12</v>
      </c>
      <c r="L13" s="159" t="s">
        <v>139</v>
      </c>
      <c r="M13" s="160"/>
      <c r="N13" s="161"/>
      <c r="O13" s="162" t="s">
        <v>140</v>
      </c>
      <c r="P13" s="177"/>
      <c r="Q13" s="6"/>
    </row>
    <row r="14" spans="1:17" ht="11.25" customHeight="1">
      <c r="A14" s="143"/>
      <c r="B14" s="146"/>
      <c r="C14" s="167"/>
      <c r="D14" s="170"/>
      <c r="E14" s="170"/>
      <c r="F14" s="170"/>
      <c r="G14" s="152"/>
      <c r="H14" s="155"/>
      <c r="I14" s="174"/>
      <c r="J14" s="174"/>
      <c r="K14" s="163"/>
      <c r="L14" s="162" t="s">
        <v>141</v>
      </c>
      <c r="M14" s="163" t="s">
        <v>15</v>
      </c>
      <c r="N14" s="163" t="s">
        <v>117</v>
      </c>
      <c r="O14" s="163"/>
      <c r="P14" s="177"/>
      <c r="Q14" s="6"/>
    </row>
    <row r="15" spans="1:17" ht="31.5" customHeight="1">
      <c r="A15" s="144"/>
      <c r="B15" s="147"/>
      <c r="C15" s="168"/>
      <c r="D15" s="171"/>
      <c r="E15" s="171"/>
      <c r="F15" s="171"/>
      <c r="G15" s="153"/>
      <c r="H15" s="156"/>
      <c r="I15" s="175"/>
      <c r="J15" s="175"/>
      <c r="K15" s="164"/>
      <c r="L15" s="164"/>
      <c r="M15" s="164"/>
      <c r="N15" s="164"/>
      <c r="O15" s="164"/>
      <c r="P15" s="178"/>
      <c r="Q15" s="6"/>
    </row>
    <row r="16" spans="1:17" ht="14.25" customHeight="1">
      <c r="A16" s="187" t="s">
        <v>16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6"/>
    </row>
    <row r="17" spans="1:17" ht="14.25" customHeight="1">
      <c r="A17" s="185" t="s">
        <v>17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6"/>
    </row>
    <row r="18" spans="1:17">
      <c r="A18" s="183" t="s">
        <v>18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6"/>
    </row>
    <row r="19" spans="1:17">
      <c r="A19" s="18" t="s">
        <v>19</v>
      </c>
      <c r="B19" s="179" t="s">
        <v>20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6"/>
    </row>
    <row r="20" spans="1:17" s="23" customFormat="1">
      <c r="A20" s="93" t="s">
        <v>21</v>
      </c>
      <c r="B20" s="98" t="s">
        <v>130</v>
      </c>
      <c r="C20" s="99">
        <v>2</v>
      </c>
      <c r="D20" s="99">
        <v>1.2</v>
      </c>
      <c r="E20" s="99">
        <v>0.8</v>
      </c>
      <c r="F20" s="99">
        <v>1.6</v>
      </c>
      <c r="G20" s="100" t="s">
        <v>23</v>
      </c>
      <c r="H20" s="100" t="s">
        <v>27</v>
      </c>
      <c r="I20" s="100">
        <v>50</v>
      </c>
      <c r="J20" s="100">
        <v>40</v>
      </c>
      <c r="K20" s="100">
        <v>30</v>
      </c>
      <c r="L20" s="100">
        <v>30</v>
      </c>
      <c r="M20" s="100"/>
      <c r="N20" s="100">
        <v>30</v>
      </c>
      <c r="O20" s="100"/>
      <c r="P20" s="124">
        <v>20</v>
      </c>
    </row>
    <row r="21" spans="1:17" s="23" customFormat="1">
      <c r="A21" s="93" t="s">
        <v>25</v>
      </c>
      <c r="B21" s="24" t="s">
        <v>136</v>
      </c>
      <c r="C21" s="99">
        <v>3</v>
      </c>
      <c r="D21" s="99">
        <v>1.8</v>
      </c>
      <c r="E21" s="99">
        <v>1.2</v>
      </c>
      <c r="F21" s="99"/>
      <c r="G21" s="100" t="s">
        <v>23</v>
      </c>
      <c r="H21" s="100" t="s">
        <v>24</v>
      </c>
      <c r="I21" s="100">
        <v>75</v>
      </c>
      <c r="J21" s="100"/>
      <c r="K21" s="100">
        <v>45</v>
      </c>
      <c r="L21" s="100">
        <v>45</v>
      </c>
      <c r="M21" s="25">
        <v>45</v>
      </c>
      <c r="N21" s="25"/>
      <c r="O21" s="25"/>
      <c r="P21" s="124">
        <v>30</v>
      </c>
    </row>
    <row r="22" spans="1:17">
      <c r="A22" s="181" t="s">
        <v>30</v>
      </c>
      <c r="B22" s="182"/>
      <c r="C22" s="99">
        <f>SUM(C20:C21)</f>
        <v>5</v>
      </c>
      <c r="D22" s="99">
        <v>3</v>
      </c>
      <c r="E22" s="99">
        <v>2</v>
      </c>
      <c r="F22" s="99"/>
      <c r="G22" s="100" t="s">
        <v>31</v>
      </c>
      <c r="H22" s="100" t="s">
        <v>31</v>
      </c>
      <c r="I22" s="100">
        <f>SUM(I20:I21)</f>
        <v>125</v>
      </c>
      <c r="J22" s="100"/>
      <c r="K22" s="100">
        <v>75</v>
      </c>
      <c r="L22" s="100">
        <f>SUM(L20:L21)</f>
        <v>75</v>
      </c>
      <c r="M22" s="100">
        <f>SUM(M20:M21)</f>
        <v>45</v>
      </c>
      <c r="N22" s="100">
        <f>SUM(N20:N21)</f>
        <v>30</v>
      </c>
      <c r="O22" s="100"/>
      <c r="P22" s="124">
        <f>SUM(P20:P21)</f>
        <v>50</v>
      </c>
      <c r="Q22" s="6"/>
    </row>
    <row r="23" spans="1:17">
      <c r="A23" s="181" t="s">
        <v>32</v>
      </c>
      <c r="B23" s="182"/>
      <c r="C23" s="99"/>
      <c r="D23" s="99"/>
      <c r="E23" s="99"/>
      <c r="F23" s="99">
        <f>SUM(F20:F22)</f>
        <v>1.6</v>
      </c>
      <c r="G23" s="100" t="s">
        <v>31</v>
      </c>
      <c r="H23" s="100" t="s">
        <v>31</v>
      </c>
      <c r="I23" s="100"/>
      <c r="J23" s="100">
        <f>SUM(J20:J22)</f>
        <v>40</v>
      </c>
      <c r="K23" s="100"/>
      <c r="L23" s="100"/>
      <c r="M23" s="100"/>
      <c r="N23" s="100"/>
      <c r="O23" s="100"/>
      <c r="P23" s="124"/>
      <c r="Q23" s="6"/>
    </row>
    <row r="24" spans="1:17">
      <c r="A24" s="181" t="s">
        <v>33</v>
      </c>
      <c r="B24" s="182"/>
      <c r="C24" s="99">
        <v>3</v>
      </c>
      <c r="D24" s="99">
        <v>1.8</v>
      </c>
      <c r="E24" s="99">
        <v>1.2</v>
      </c>
      <c r="F24" s="99"/>
      <c r="G24" s="100" t="s">
        <v>31</v>
      </c>
      <c r="H24" s="100" t="s">
        <v>31</v>
      </c>
      <c r="I24" s="100">
        <v>75</v>
      </c>
      <c r="J24" s="100"/>
      <c r="K24" s="100">
        <v>45</v>
      </c>
      <c r="L24" s="100">
        <v>45</v>
      </c>
      <c r="M24" s="100">
        <v>45</v>
      </c>
      <c r="N24" s="100"/>
      <c r="O24" s="100"/>
      <c r="P24" s="124">
        <v>30</v>
      </c>
      <c r="Q24" s="6"/>
    </row>
    <row r="25" spans="1:17">
      <c r="A25" s="18" t="s">
        <v>34</v>
      </c>
      <c r="B25" s="179" t="s">
        <v>35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6"/>
    </row>
    <row r="26" spans="1:17">
      <c r="A26" s="93" t="s">
        <v>21</v>
      </c>
      <c r="B26" s="24" t="s">
        <v>36</v>
      </c>
      <c r="C26" s="99">
        <v>3.5</v>
      </c>
      <c r="D26" s="99">
        <v>1.9</v>
      </c>
      <c r="E26" s="99">
        <v>1.6</v>
      </c>
      <c r="F26" s="99">
        <v>1.2</v>
      </c>
      <c r="G26" s="100" t="s">
        <v>37</v>
      </c>
      <c r="H26" s="100" t="s">
        <v>27</v>
      </c>
      <c r="I26" s="100">
        <v>88</v>
      </c>
      <c r="J26" s="100">
        <v>30</v>
      </c>
      <c r="K26" s="100">
        <v>48</v>
      </c>
      <c r="L26" s="100">
        <v>45</v>
      </c>
      <c r="M26" s="25">
        <v>15</v>
      </c>
      <c r="N26" s="25">
        <v>30</v>
      </c>
      <c r="O26" s="25">
        <v>3</v>
      </c>
      <c r="P26" s="124">
        <v>40</v>
      </c>
      <c r="Q26" s="6"/>
    </row>
    <row r="27" spans="1:17">
      <c r="A27" s="93" t="s">
        <v>25</v>
      </c>
      <c r="B27" s="24" t="s">
        <v>38</v>
      </c>
      <c r="C27" s="99">
        <v>3</v>
      </c>
      <c r="D27" s="99">
        <v>1.6</v>
      </c>
      <c r="E27" s="99">
        <v>1.4</v>
      </c>
      <c r="F27" s="99">
        <v>0.8</v>
      </c>
      <c r="G27" s="100" t="s">
        <v>23</v>
      </c>
      <c r="H27" s="100" t="s">
        <v>27</v>
      </c>
      <c r="I27" s="100">
        <v>75</v>
      </c>
      <c r="J27" s="100">
        <v>20</v>
      </c>
      <c r="K27" s="100">
        <v>39</v>
      </c>
      <c r="L27" s="100">
        <v>30</v>
      </c>
      <c r="M27" s="25">
        <v>10</v>
      </c>
      <c r="N27" s="25">
        <v>20</v>
      </c>
      <c r="O27" s="25">
        <v>9</v>
      </c>
      <c r="P27" s="124">
        <v>36</v>
      </c>
      <c r="Q27" s="6"/>
    </row>
    <row r="28" spans="1:17">
      <c r="A28" s="93" t="s">
        <v>28</v>
      </c>
      <c r="B28" s="24" t="s">
        <v>137</v>
      </c>
      <c r="C28" s="99">
        <v>2.5</v>
      </c>
      <c r="D28" s="99">
        <v>1.3</v>
      </c>
      <c r="E28" s="99">
        <v>1.2</v>
      </c>
      <c r="F28" s="99">
        <v>0.6</v>
      </c>
      <c r="G28" s="100" t="s">
        <v>37</v>
      </c>
      <c r="H28" s="100" t="s">
        <v>27</v>
      </c>
      <c r="I28" s="100">
        <v>63</v>
      </c>
      <c r="J28" s="100">
        <v>30</v>
      </c>
      <c r="K28" s="100">
        <v>32</v>
      </c>
      <c r="L28" s="100">
        <v>30</v>
      </c>
      <c r="M28" s="25"/>
      <c r="N28" s="25">
        <v>30</v>
      </c>
      <c r="O28" s="25">
        <v>2</v>
      </c>
      <c r="P28" s="124">
        <v>31</v>
      </c>
      <c r="Q28" s="75"/>
    </row>
    <row r="29" spans="1:17">
      <c r="A29" s="181" t="s">
        <v>30</v>
      </c>
      <c r="B29" s="182"/>
      <c r="C29" s="99">
        <f>SUM(C26:C28)</f>
        <v>9</v>
      </c>
      <c r="D29" s="99">
        <f>SUM(D26:D28)</f>
        <v>4.8</v>
      </c>
      <c r="E29" s="99">
        <f>SUM(E26:E28)</f>
        <v>4.2</v>
      </c>
      <c r="F29" s="99"/>
      <c r="G29" s="100" t="s">
        <v>31</v>
      </c>
      <c r="H29" s="100" t="s">
        <v>31</v>
      </c>
      <c r="I29" s="100">
        <f>SUM(I26:I28)</f>
        <v>226</v>
      </c>
      <c r="J29" s="100"/>
      <c r="K29" s="100">
        <f t="shared" ref="K29:P29" si="0">SUM(K26:K28)</f>
        <v>119</v>
      </c>
      <c r="L29" s="100">
        <f t="shared" si="0"/>
        <v>105</v>
      </c>
      <c r="M29" s="100">
        <f t="shared" si="0"/>
        <v>25</v>
      </c>
      <c r="N29" s="100">
        <f t="shared" si="0"/>
        <v>80</v>
      </c>
      <c r="O29" s="100">
        <f t="shared" si="0"/>
        <v>14</v>
      </c>
      <c r="P29" s="124">
        <f t="shared" si="0"/>
        <v>107</v>
      </c>
      <c r="Q29" s="6"/>
    </row>
    <row r="30" spans="1:17">
      <c r="A30" s="181" t="s">
        <v>32</v>
      </c>
      <c r="B30" s="182"/>
      <c r="C30" s="99"/>
      <c r="D30" s="99"/>
      <c r="E30" s="99"/>
      <c r="F30" s="99">
        <f>SUM(F26:F29)</f>
        <v>2.6</v>
      </c>
      <c r="G30" s="100"/>
      <c r="H30" s="100"/>
      <c r="I30" s="100"/>
      <c r="J30" s="100">
        <f>SUM(J26:J29)</f>
        <v>80</v>
      </c>
      <c r="K30" s="100"/>
      <c r="L30" s="100"/>
      <c r="M30" s="100"/>
      <c r="N30" s="100"/>
      <c r="O30" s="100"/>
      <c r="P30" s="124"/>
      <c r="Q30" s="6"/>
    </row>
    <row r="31" spans="1:17">
      <c r="A31" s="181" t="s">
        <v>33</v>
      </c>
      <c r="B31" s="182"/>
      <c r="C31" s="99"/>
      <c r="D31" s="99"/>
      <c r="E31" s="99"/>
      <c r="F31" s="99"/>
      <c r="G31" s="100" t="s">
        <v>31</v>
      </c>
      <c r="H31" s="100" t="s">
        <v>31</v>
      </c>
      <c r="I31" s="100"/>
      <c r="J31" s="100"/>
      <c r="K31" s="100"/>
      <c r="L31" s="100"/>
      <c r="M31" s="100"/>
      <c r="N31" s="100"/>
      <c r="O31" s="100"/>
      <c r="P31" s="124"/>
      <c r="Q31" s="6"/>
    </row>
    <row r="32" spans="1:17">
      <c r="A32" s="18" t="s">
        <v>39</v>
      </c>
      <c r="B32" s="179" t="s">
        <v>40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6"/>
    </row>
    <row r="33" spans="1:17" s="23" customFormat="1">
      <c r="A33" s="19" t="s">
        <v>21</v>
      </c>
      <c r="B33" s="24" t="s">
        <v>41</v>
      </c>
      <c r="C33" s="21">
        <v>3</v>
      </c>
      <c r="D33" s="26">
        <v>1.8</v>
      </c>
      <c r="E33" s="21">
        <v>1.2</v>
      </c>
      <c r="F33" s="21">
        <v>0.8</v>
      </c>
      <c r="G33" s="22" t="s">
        <v>23</v>
      </c>
      <c r="H33" s="22" t="s">
        <v>27</v>
      </c>
      <c r="I33" s="22">
        <v>75</v>
      </c>
      <c r="J33" s="22">
        <v>20</v>
      </c>
      <c r="K33" s="22">
        <v>46</v>
      </c>
      <c r="L33" s="22">
        <v>45</v>
      </c>
      <c r="M33" s="22">
        <v>15</v>
      </c>
      <c r="N33" s="22">
        <v>30</v>
      </c>
      <c r="O33" s="22">
        <v>1</v>
      </c>
      <c r="P33" s="124">
        <v>29</v>
      </c>
    </row>
    <row r="34" spans="1:17" s="23" customFormat="1">
      <c r="A34" s="19">
        <v>2</v>
      </c>
      <c r="B34" s="27" t="s">
        <v>55</v>
      </c>
      <c r="C34" s="21">
        <v>3</v>
      </c>
      <c r="D34" s="26">
        <v>1.8</v>
      </c>
      <c r="E34" s="21">
        <v>1.2</v>
      </c>
      <c r="F34" s="21">
        <v>0.8</v>
      </c>
      <c r="G34" s="22" t="s">
        <v>23</v>
      </c>
      <c r="H34" s="22" t="s">
        <v>27</v>
      </c>
      <c r="I34" s="22">
        <v>75</v>
      </c>
      <c r="J34" s="22">
        <v>20</v>
      </c>
      <c r="K34" s="22">
        <v>46</v>
      </c>
      <c r="L34" s="22">
        <v>45</v>
      </c>
      <c r="M34" s="22">
        <v>15</v>
      </c>
      <c r="N34" s="22">
        <v>30</v>
      </c>
      <c r="O34" s="22">
        <v>1</v>
      </c>
      <c r="P34" s="124">
        <v>29</v>
      </c>
    </row>
    <row r="35" spans="1:17" s="23" customFormat="1">
      <c r="A35" s="19" t="s">
        <v>28</v>
      </c>
      <c r="B35" s="34" t="s">
        <v>52</v>
      </c>
      <c r="C35" s="35">
        <v>3</v>
      </c>
      <c r="D35" s="21">
        <v>1.4</v>
      </c>
      <c r="E35" s="21">
        <v>1.6</v>
      </c>
      <c r="F35" s="21">
        <v>1.8</v>
      </c>
      <c r="G35" s="22" t="s">
        <v>23</v>
      </c>
      <c r="H35" s="22" t="s">
        <v>27</v>
      </c>
      <c r="I35" s="22">
        <v>75</v>
      </c>
      <c r="J35" s="22">
        <v>45</v>
      </c>
      <c r="K35" s="22">
        <v>34</v>
      </c>
      <c r="L35" s="22">
        <v>30</v>
      </c>
      <c r="M35" s="25">
        <v>15</v>
      </c>
      <c r="N35" s="25">
        <v>15</v>
      </c>
      <c r="O35" s="25">
        <v>4</v>
      </c>
      <c r="P35" s="124">
        <v>41</v>
      </c>
    </row>
    <row r="36" spans="1:17" s="23" customFormat="1">
      <c r="A36" s="19" t="s">
        <v>29</v>
      </c>
      <c r="B36" s="24" t="s">
        <v>43</v>
      </c>
      <c r="C36" s="21">
        <v>3</v>
      </c>
      <c r="D36" s="26">
        <v>2</v>
      </c>
      <c r="E36" s="21">
        <v>1</v>
      </c>
      <c r="F36" s="21">
        <v>1.2</v>
      </c>
      <c r="G36" s="22" t="s">
        <v>23</v>
      </c>
      <c r="H36" s="22" t="s">
        <v>27</v>
      </c>
      <c r="I36" s="22">
        <v>75</v>
      </c>
      <c r="J36" s="22">
        <v>30</v>
      </c>
      <c r="K36" s="22">
        <v>51</v>
      </c>
      <c r="L36" s="22">
        <v>50</v>
      </c>
      <c r="M36" s="22">
        <v>20</v>
      </c>
      <c r="N36" s="22">
        <v>30</v>
      </c>
      <c r="O36" s="22">
        <v>1</v>
      </c>
      <c r="P36" s="124">
        <v>24</v>
      </c>
    </row>
    <row r="37" spans="1:17" s="23" customFormat="1">
      <c r="A37" s="19" t="s">
        <v>67</v>
      </c>
      <c r="B37" s="34" t="s">
        <v>54</v>
      </c>
      <c r="C37" s="35">
        <v>2</v>
      </c>
      <c r="D37" s="21">
        <v>1.3</v>
      </c>
      <c r="E37" s="21">
        <v>0.7</v>
      </c>
      <c r="F37" s="21">
        <v>0.6</v>
      </c>
      <c r="G37" s="22" t="s">
        <v>23</v>
      </c>
      <c r="H37" s="22" t="s">
        <v>27</v>
      </c>
      <c r="I37" s="22">
        <v>50</v>
      </c>
      <c r="J37" s="22">
        <v>15</v>
      </c>
      <c r="K37" s="22">
        <v>33</v>
      </c>
      <c r="L37" s="22">
        <v>30</v>
      </c>
      <c r="M37" s="25"/>
      <c r="N37" s="25">
        <v>30</v>
      </c>
      <c r="O37" s="25">
        <v>3</v>
      </c>
      <c r="P37" s="124">
        <v>17</v>
      </c>
    </row>
    <row r="38" spans="1:17">
      <c r="A38" s="189" t="s">
        <v>30</v>
      </c>
      <c r="B38" s="193"/>
      <c r="C38" s="21">
        <f>SUM(C33:C37)</f>
        <v>14</v>
      </c>
      <c r="D38" s="21">
        <f>SUM(D33:D37)</f>
        <v>8.3000000000000007</v>
      </c>
      <c r="E38" s="21">
        <f>SUM(E33:E37)</f>
        <v>5.7</v>
      </c>
      <c r="F38" s="21"/>
      <c r="G38" s="22" t="s">
        <v>31</v>
      </c>
      <c r="H38" s="22" t="s">
        <v>31</v>
      </c>
      <c r="I38" s="22">
        <f>SUM(I33:I37)</f>
        <v>350</v>
      </c>
      <c r="J38" s="22"/>
      <c r="K38" s="22">
        <f t="shared" ref="K38:P38" si="1">SUM(K33:K37)</f>
        <v>210</v>
      </c>
      <c r="L38" s="22">
        <f t="shared" si="1"/>
        <v>200</v>
      </c>
      <c r="M38" s="22">
        <f t="shared" si="1"/>
        <v>65</v>
      </c>
      <c r="N38" s="22">
        <f t="shared" si="1"/>
        <v>135</v>
      </c>
      <c r="O38" s="22">
        <f t="shared" si="1"/>
        <v>10</v>
      </c>
      <c r="P38" s="124">
        <f t="shared" si="1"/>
        <v>140</v>
      </c>
      <c r="Q38" s="6"/>
    </row>
    <row r="39" spans="1:17">
      <c r="A39" s="189" t="s">
        <v>32</v>
      </c>
      <c r="B39" s="193"/>
      <c r="C39" s="21"/>
      <c r="D39" s="21"/>
      <c r="E39" s="21"/>
      <c r="F39" s="21">
        <f>SUM(F33:F38)</f>
        <v>5.2</v>
      </c>
      <c r="G39" s="22"/>
      <c r="H39" s="22"/>
      <c r="I39" s="22"/>
      <c r="J39" s="22">
        <f>SUM(J33:J38)</f>
        <v>130</v>
      </c>
      <c r="K39" s="22"/>
      <c r="L39" s="22"/>
      <c r="M39" s="22"/>
      <c r="N39" s="22"/>
      <c r="O39" s="22"/>
      <c r="P39" s="124"/>
      <c r="Q39" s="6"/>
    </row>
    <row r="40" spans="1:17">
      <c r="A40" s="189" t="s">
        <v>33</v>
      </c>
      <c r="B40" s="193"/>
      <c r="C40" s="21"/>
      <c r="D40" s="21"/>
      <c r="E40" s="21"/>
      <c r="F40" s="21"/>
      <c r="G40" s="22" t="s">
        <v>31</v>
      </c>
      <c r="H40" s="22" t="s">
        <v>31</v>
      </c>
      <c r="I40" s="22"/>
      <c r="J40" s="22"/>
      <c r="K40" s="22"/>
      <c r="L40" s="22"/>
      <c r="M40" s="22"/>
      <c r="N40" s="22"/>
      <c r="O40" s="22"/>
      <c r="P40" s="124"/>
      <c r="Q40" s="6"/>
    </row>
    <row r="41" spans="1:17">
      <c r="A41" s="18" t="s">
        <v>44</v>
      </c>
      <c r="B41" s="179" t="s">
        <v>45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6"/>
    </row>
    <row r="42" spans="1:17">
      <c r="A42" s="19" t="s">
        <v>21</v>
      </c>
      <c r="B42" s="28" t="s">
        <v>58</v>
      </c>
      <c r="C42" s="21">
        <v>0.5</v>
      </c>
      <c r="D42" s="36">
        <v>0.5</v>
      </c>
      <c r="E42" s="21"/>
      <c r="F42" s="21"/>
      <c r="G42" s="22" t="s">
        <v>23</v>
      </c>
      <c r="H42" s="22" t="s">
        <v>27</v>
      </c>
      <c r="I42" s="22">
        <v>4</v>
      </c>
      <c r="J42" s="22"/>
      <c r="K42" s="22">
        <v>4</v>
      </c>
      <c r="L42" s="22">
        <v>4</v>
      </c>
      <c r="M42" s="31">
        <v>4</v>
      </c>
      <c r="N42" s="22"/>
      <c r="O42" s="22"/>
      <c r="P42" s="125"/>
      <c r="Q42" s="68"/>
    </row>
    <row r="43" spans="1:17">
      <c r="A43" s="19" t="s">
        <v>25</v>
      </c>
      <c r="B43" s="28" t="s">
        <v>59</v>
      </c>
      <c r="C43" s="21">
        <v>0.5</v>
      </c>
      <c r="D43" s="36">
        <v>0.5</v>
      </c>
      <c r="E43" s="37"/>
      <c r="F43" s="21"/>
      <c r="G43" s="22" t="s">
        <v>23</v>
      </c>
      <c r="H43" s="22" t="s">
        <v>27</v>
      </c>
      <c r="I43" s="22">
        <v>4</v>
      </c>
      <c r="J43" s="22"/>
      <c r="K43" s="22">
        <v>4</v>
      </c>
      <c r="L43" s="22">
        <v>4</v>
      </c>
      <c r="M43" s="31">
        <v>4</v>
      </c>
      <c r="N43" s="20"/>
      <c r="O43" s="20"/>
      <c r="P43" s="125"/>
      <c r="Q43" s="68"/>
    </row>
    <row r="44" spans="1:17">
      <c r="A44" s="19" t="s">
        <v>28</v>
      </c>
      <c r="B44" s="28" t="s">
        <v>46</v>
      </c>
      <c r="C44" s="29">
        <v>0.25</v>
      </c>
      <c r="D44" s="30">
        <v>0.25</v>
      </c>
      <c r="E44" s="21"/>
      <c r="F44" s="21"/>
      <c r="G44" s="22" t="s">
        <v>23</v>
      </c>
      <c r="H44" s="22" t="s">
        <v>27</v>
      </c>
      <c r="I44" s="22">
        <v>2</v>
      </c>
      <c r="J44" s="22"/>
      <c r="K44" s="22">
        <v>2</v>
      </c>
      <c r="L44" s="22">
        <v>2</v>
      </c>
      <c r="M44" s="31">
        <v>2</v>
      </c>
      <c r="N44" s="22"/>
      <c r="O44" s="22"/>
      <c r="P44" s="125"/>
      <c r="Q44" s="6"/>
    </row>
    <row r="45" spans="1:17">
      <c r="A45" s="19" t="s">
        <v>29</v>
      </c>
      <c r="B45" s="28" t="s">
        <v>47</v>
      </c>
      <c r="C45" s="29">
        <v>0.25</v>
      </c>
      <c r="D45" s="30">
        <v>0.25</v>
      </c>
      <c r="E45" s="21"/>
      <c r="F45" s="21"/>
      <c r="G45" s="22" t="s">
        <v>23</v>
      </c>
      <c r="H45" s="22" t="s">
        <v>27</v>
      </c>
      <c r="I45" s="22">
        <v>2</v>
      </c>
      <c r="J45" s="22"/>
      <c r="K45" s="22">
        <v>2</v>
      </c>
      <c r="L45" s="22">
        <v>2</v>
      </c>
      <c r="M45" s="31">
        <v>2</v>
      </c>
      <c r="N45" s="22"/>
      <c r="O45" s="22"/>
      <c r="P45" s="125"/>
      <c r="Q45" s="6"/>
    </row>
    <row r="46" spans="1:17">
      <c r="A46" s="87" t="s">
        <v>128</v>
      </c>
      <c r="B46" s="88" t="s">
        <v>134</v>
      </c>
      <c r="C46" s="29">
        <v>0.5</v>
      </c>
      <c r="D46" s="30">
        <v>0.5</v>
      </c>
      <c r="E46" s="21"/>
      <c r="F46" s="21"/>
      <c r="G46" s="22" t="s">
        <v>23</v>
      </c>
      <c r="H46" s="22" t="s">
        <v>27</v>
      </c>
      <c r="I46" s="22">
        <v>4</v>
      </c>
      <c r="J46" s="22"/>
      <c r="K46" s="22">
        <v>4</v>
      </c>
      <c r="L46" s="22">
        <v>4</v>
      </c>
      <c r="M46" s="31">
        <v>4</v>
      </c>
      <c r="N46" s="22"/>
      <c r="O46" s="22"/>
      <c r="P46" s="125"/>
      <c r="Q46" s="86"/>
    </row>
    <row r="47" spans="1:17">
      <c r="A47" s="189" t="s">
        <v>30</v>
      </c>
      <c r="B47" s="190"/>
      <c r="C47" s="21">
        <v>2</v>
      </c>
      <c r="D47" s="21">
        <v>2</v>
      </c>
      <c r="E47" s="21"/>
      <c r="F47" s="21"/>
      <c r="G47" s="22" t="s">
        <v>31</v>
      </c>
      <c r="H47" s="22" t="s">
        <v>31</v>
      </c>
      <c r="I47" s="22">
        <v>16</v>
      </c>
      <c r="J47" s="22"/>
      <c r="K47" s="22">
        <v>16</v>
      </c>
      <c r="L47" s="22">
        <v>16</v>
      </c>
      <c r="M47" s="22">
        <v>16</v>
      </c>
      <c r="N47" s="22"/>
      <c r="O47" s="22"/>
      <c r="P47" s="125"/>
      <c r="Q47" s="6"/>
    </row>
    <row r="48" spans="1:17">
      <c r="A48" s="191" t="s">
        <v>48</v>
      </c>
      <c r="B48" s="192"/>
      <c r="C48" s="32">
        <f>SUM(C22,C29,C38,C47)</f>
        <v>30</v>
      </c>
      <c r="D48" s="32">
        <f>SUM(D22,D29,D38,D47,)</f>
        <v>18.100000000000001</v>
      </c>
      <c r="E48" s="32">
        <f>SUM(E22,E29,E38,)</f>
        <v>11.9</v>
      </c>
      <c r="F48" s="32">
        <f>SUM(F23,F30,F39,)</f>
        <v>9.4</v>
      </c>
      <c r="G48" s="33" t="s">
        <v>31</v>
      </c>
      <c r="H48" s="33" t="s">
        <v>31</v>
      </c>
      <c r="I48" s="33">
        <f>SUM(I22,I29,I38,I47,)</f>
        <v>717</v>
      </c>
      <c r="J48" s="33">
        <f>SUM(J23,J30,J39,)</f>
        <v>250</v>
      </c>
      <c r="K48" s="33">
        <f>SUM(K22,K29,K38,K47,)</f>
        <v>420</v>
      </c>
      <c r="L48" s="33">
        <f>SUM(L22,L29,L38,L47,)</f>
        <v>396</v>
      </c>
      <c r="M48" s="33">
        <f>SUM(M22,M29,M38,M47,)</f>
        <v>151</v>
      </c>
      <c r="N48" s="33">
        <f>SUM(N22,N29,N38,N47)</f>
        <v>245</v>
      </c>
      <c r="O48" s="33">
        <f>SUM(O22,O29,O38,)</f>
        <v>24</v>
      </c>
      <c r="P48" s="126">
        <f>SUM(P22,P29,P38,P47,)</f>
        <v>297</v>
      </c>
      <c r="Q48" s="6"/>
    </row>
    <row r="49" spans="1:17">
      <c r="A49" s="185" t="s">
        <v>49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6"/>
    </row>
    <row r="50" spans="1:17">
      <c r="A50" s="18" t="s">
        <v>19</v>
      </c>
      <c r="B50" s="179" t="s">
        <v>20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6"/>
    </row>
    <row r="51" spans="1:17">
      <c r="A51" s="19" t="s">
        <v>21</v>
      </c>
      <c r="B51" s="20" t="s">
        <v>22</v>
      </c>
      <c r="C51" s="21">
        <v>2</v>
      </c>
      <c r="D51" s="21">
        <v>1.2</v>
      </c>
      <c r="E51" s="21">
        <v>0.8</v>
      </c>
      <c r="F51" s="21"/>
      <c r="G51" s="22" t="s">
        <v>23</v>
      </c>
      <c r="H51" s="22" t="s">
        <v>24</v>
      </c>
      <c r="I51" s="22">
        <v>50</v>
      </c>
      <c r="J51" s="22"/>
      <c r="K51" s="22">
        <v>30</v>
      </c>
      <c r="L51" s="22">
        <v>30</v>
      </c>
      <c r="M51" s="22"/>
      <c r="N51" s="22">
        <v>30</v>
      </c>
      <c r="O51" s="22"/>
      <c r="P51" s="125">
        <v>20</v>
      </c>
      <c r="Q51" s="6"/>
    </row>
    <row r="52" spans="1:17">
      <c r="A52" s="19" t="s">
        <v>25</v>
      </c>
      <c r="B52" s="20" t="s">
        <v>135</v>
      </c>
      <c r="C52" s="21">
        <v>2</v>
      </c>
      <c r="D52" s="21">
        <v>1.2</v>
      </c>
      <c r="E52" s="21">
        <v>0.8</v>
      </c>
      <c r="F52" s="21"/>
      <c r="G52" s="22" t="s">
        <v>23</v>
      </c>
      <c r="H52" s="22" t="s">
        <v>24</v>
      </c>
      <c r="I52" s="22">
        <v>50</v>
      </c>
      <c r="J52" s="22"/>
      <c r="K52" s="22">
        <v>30</v>
      </c>
      <c r="L52" s="22">
        <v>30</v>
      </c>
      <c r="M52" s="22">
        <v>30</v>
      </c>
      <c r="N52" s="22"/>
      <c r="O52" s="22"/>
      <c r="P52" s="127">
        <v>20</v>
      </c>
      <c r="Q52" s="6"/>
    </row>
    <row r="53" spans="1:17">
      <c r="A53" s="189" t="s">
        <v>30</v>
      </c>
      <c r="B53" s="193"/>
      <c r="C53" s="21">
        <f>SUM(C51:C52)</f>
        <v>4</v>
      </c>
      <c r="D53" s="21">
        <f>SUM(D51:D52)</f>
        <v>2.4</v>
      </c>
      <c r="E53" s="21">
        <f>SUM(E51:E52)</f>
        <v>1.6</v>
      </c>
      <c r="F53" s="21"/>
      <c r="G53" s="22" t="s">
        <v>31</v>
      </c>
      <c r="H53" s="22" t="s">
        <v>31</v>
      </c>
      <c r="I53" s="22">
        <f>SUM(I51:I52)</f>
        <v>100</v>
      </c>
      <c r="J53" s="22"/>
      <c r="K53" s="22">
        <f>SUM(K51:K52)</f>
        <v>60</v>
      </c>
      <c r="L53" s="22">
        <f>SUM(L51:L52)</f>
        <v>60</v>
      </c>
      <c r="M53" s="22">
        <v>30</v>
      </c>
      <c r="N53" s="22">
        <f>SUM(M53)</f>
        <v>30</v>
      </c>
      <c r="O53" s="22"/>
      <c r="P53" s="125">
        <f>SUM(P51:P52)</f>
        <v>40</v>
      </c>
      <c r="Q53" s="6"/>
    </row>
    <row r="54" spans="1:17">
      <c r="A54" s="189" t="s">
        <v>32</v>
      </c>
      <c r="B54" s="193"/>
      <c r="C54" s="21"/>
      <c r="D54" s="21"/>
      <c r="E54" s="21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125"/>
      <c r="Q54" s="6"/>
    </row>
    <row r="55" spans="1:17">
      <c r="A55" s="189" t="s">
        <v>33</v>
      </c>
      <c r="B55" s="193"/>
      <c r="C55" s="21">
        <v>4</v>
      </c>
      <c r="D55" s="21">
        <v>2.4</v>
      </c>
      <c r="E55" s="21">
        <v>1.6</v>
      </c>
      <c r="F55" s="21"/>
      <c r="G55" s="22" t="s">
        <v>31</v>
      </c>
      <c r="H55" s="22" t="s">
        <v>31</v>
      </c>
      <c r="I55" s="22">
        <v>100</v>
      </c>
      <c r="J55" s="22"/>
      <c r="K55" s="22">
        <v>60</v>
      </c>
      <c r="L55" s="22">
        <v>60</v>
      </c>
      <c r="M55" s="22">
        <v>30</v>
      </c>
      <c r="N55" s="22">
        <v>30</v>
      </c>
      <c r="O55" s="22"/>
      <c r="P55" s="125">
        <v>40</v>
      </c>
      <c r="Q55" s="6"/>
    </row>
    <row r="56" spans="1:17">
      <c r="A56" s="18" t="s">
        <v>34</v>
      </c>
      <c r="B56" s="179" t="s">
        <v>35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6"/>
    </row>
    <row r="57" spans="1:17">
      <c r="A57" s="45" t="s">
        <v>21</v>
      </c>
      <c r="B57" s="20" t="s">
        <v>115</v>
      </c>
      <c r="C57" s="21">
        <v>4</v>
      </c>
      <c r="D57" s="21">
        <v>1.9</v>
      </c>
      <c r="E57" s="21">
        <v>2.1</v>
      </c>
      <c r="F57" s="21">
        <v>1.2</v>
      </c>
      <c r="G57" s="22" t="s">
        <v>37</v>
      </c>
      <c r="H57" s="22" t="s">
        <v>27</v>
      </c>
      <c r="I57" s="22">
        <v>100</v>
      </c>
      <c r="J57" s="22">
        <v>30</v>
      </c>
      <c r="K57" s="22">
        <v>48</v>
      </c>
      <c r="L57" s="22">
        <v>45</v>
      </c>
      <c r="M57" s="22">
        <v>15</v>
      </c>
      <c r="N57" s="22">
        <v>30</v>
      </c>
      <c r="O57" s="22">
        <v>3</v>
      </c>
      <c r="P57" s="124">
        <v>52</v>
      </c>
      <c r="Q57" s="76"/>
    </row>
    <row r="58" spans="1:17">
      <c r="A58" s="19" t="s">
        <v>25</v>
      </c>
      <c r="B58" s="24" t="s">
        <v>50</v>
      </c>
      <c r="C58" s="21">
        <v>3.5</v>
      </c>
      <c r="D58" s="21">
        <v>1.5</v>
      </c>
      <c r="E58" s="21">
        <v>2</v>
      </c>
      <c r="F58" s="21">
        <v>1.2</v>
      </c>
      <c r="G58" s="22" t="s">
        <v>23</v>
      </c>
      <c r="H58" s="22" t="s">
        <v>27</v>
      </c>
      <c r="I58" s="22">
        <v>88</v>
      </c>
      <c r="J58" s="22">
        <v>30</v>
      </c>
      <c r="K58" s="22">
        <v>38</v>
      </c>
      <c r="L58" s="22">
        <v>30</v>
      </c>
      <c r="M58" s="25">
        <v>10</v>
      </c>
      <c r="N58" s="25">
        <v>20</v>
      </c>
      <c r="O58" s="25">
        <v>8</v>
      </c>
      <c r="P58" s="124">
        <v>50</v>
      </c>
      <c r="Q58" s="6"/>
    </row>
    <row r="59" spans="1:17">
      <c r="A59" s="19" t="s">
        <v>28</v>
      </c>
      <c r="B59" s="24" t="s">
        <v>42</v>
      </c>
      <c r="C59" s="21">
        <v>3</v>
      </c>
      <c r="D59" s="26">
        <v>1.8</v>
      </c>
      <c r="E59" s="21">
        <v>1.2</v>
      </c>
      <c r="F59" s="21">
        <v>1.2</v>
      </c>
      <c r="G59" s="22" t="s">
        <v>23</v>
      </c>
      <c r="H59" s="22" t="s">
        <v>27</v>
      </c>
      <c r="I59" s="22">
        <v>75</v>
      </c>
      <c r="J59" s="22">
        <v>30</v>
      </c>
      <c r="K59" s="22">
        <v>46</v>
      </c>
      <c r="L59" s="22">
        <v>45</v>
      </c>
      <c r="M59" s="22">
        <v>15</v>
      </c>
      <c r="N59" s="22">
        <v>30</v>
      </c>
      <c r="O59" s="22">
        <v>1</v>
      </c>
      <c r="P59" s="124">
        <v>29</v>
      </c>
      <c r="Q59" s="83"/>
    </row>
    <row r="60" spans="1:17">
      <c r="A60" s="93" t="s">
        <v>29</v>
      </c>
      <c r="B60" s="24" t="s">
        <v>51</v>
      </c>
      <c r="C60" s="21">
        <v>3</v>
      </c>
      <c r="D60" s="21">
        <v>1.7</v>
      </c>
      <c r="E60" s="21">
        <v>1.3</v>
      </c>
      <c r="F60" s="21">
        <v>1.2</v>
      </c>
      <c r="G60" s="22" t="s">
        <v>23</v>
      </c>
      <c r="H60" s="22" t="s">
        <v>27</v>
      </c>
      <c r="I60" s="22">
        <v>75</v>
      </c>
      <c r="J60" s="22">
        <v>30</v>
      </c>
      <c r="K60" s="22">
        <v>42</v>
      </c>
      <c r="L60" s="22">
        <v>40</v>
      </c>
      <c r="M60" s="25">
        <v>10</v>
      </c>
      <c r="N60" s="25">
        <v>30</v>
      </c>
      <c r="O60" s="25">
        <v>2</v>
      </c>
      <c r="P60" s="124">
        <v>33</v>
      </c>
      <c r="Q60" s="6"/>
    </row>
    <row r="61" spans="1:17">
      <c r="A61" s="189" t="s">
        <v>30</v>
      </c>
      <c r="B61" s="193"/>
      <c r="C61" s="21">
        <f>SUM(C57:C60)</f>
        <v>13.5</v>
      </c>
      <c r="D61" s="21">
        <f>SUM(D57:D60)</f>
        <v>6.9</v>
      </c>
      <c r="E61" s="21">
        <f>SUM(E57:E60)</f>
        <v>6.6</v>
      </c>
      <c r="F61" s="21"/>
      <c r="G61" s="22" t="s">
        <v>31</v>
      </c>
      <c r="H61" s="22" t="s">
        <v>31</v>
      </c>
      <c r="I61" s="22">
        <f>SUM(I57:I60)</f>
        <v>338</v>
      </c>
      <c r="J61" s="22"/>
      <c r="K61" s="22">
        <f t="shared" ref="K61:P61" si="2">SUM(K57:K60)</f>
        <v>174</v>
      </c>
      <c r="L61" s="22">
        <f t="shared" si="2"/>
        <v>160</v>
      </c>
      <c r="M61" s="22">
        <f t="shared" si="2"/>
        <v>50</v>
      </c>
      <c r="N61" s="22">
        <f t="shared" si="2"/>
        <v>110</v>
      </c>
      <c r="O61" s="22">
        <f t="shared" si="2"/>
        <v>14</v>
      </c>
      <c r="P61" s="124">
        <f t="shared" si="2"/>
        <v>164</v>
      </c>
      <c r="Q61" s="6"/>
    </row>
    <row r="62" spans="1:17">
      <c r="A62" s="189" t="s">
        <v>32</v>
      </c>
      <c r="B62" s="193"/>
      <c r="C62" s="21"/>
      <c r="D62" s="21"/>
      <c r="E62" s="21"/>
      <c r="F62" s="21">
        <f>SUM(F57:F61)</f>
        <v>4.8</v>
      </c>
      <c r="G62" s="22"/>
      <c r="H62" s="22"/>
      <c r="I62" s="22"/>
      <c r="J62" s="22">
        <f>SUM(J57:J61)</f>
        <v>120</v>
      </c>
      <c r="K62" s="22"/>
      <c r="L62" s="22"/>
      <c r="M62" s="22"/>
      <c r="N62" s="22"/>
      <c r="O62" s="22"/>
      <c r="P62" s="124"/>
      <c r="Q62" s="6"/>
    </row>
    <row r="63" spans="1:17">
      <c r="A63" s="189" t="s">
        <v>33</v>
      </c>
      <c r="B63" s="193"/>
      <c r="C63" s="21"/>
      <c r="D63" s="21"/>
      <c r="E63" s="21"/>
      <c r="F63" s="21"/>
      <c r="G63" s="22" t="s">
        <v>31</v>
      </c>
      <c r="H63" s="22" t="s">
        <v>31</v>
      </c>
      <c r="I63" s="22"/>
      <c r="J63" s="22"/>
      <c r="K63" s="22"/>
      <c r="L63" s="22"/>
      <c r="M63" s="22"/>
      <c r="N63" s="22"/>
      <c r="O63" s="22"/>
      <c r="P63" s="124"/>
      <c r="Q63" s="6"/>
    </row>
    <row r="64" spans="1:17">
      <c r="A64" s="18" t="s">
        <v>39</v>
      </c>
      <c r="B64" s="179" t="s">
        <v>40</v>
      </c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6"/>
    </row>
    <row r="65" spans="1:17" s="23" customFormat="1">
      <c r="A65" s="19" t="s">
        <v>21</v>
      </c>
      <c r="B65" s="34" t="s">
        <v>53</v>
      </c>
      <c r="C65" s="35">
        <v>3.5</v>
      </c>
      <c r="D65" s="21">
        <v>1.5</v>
      </c>
      <c r="E65" s="21">
        <v>2</v>
      </c>
      <c r="F65" s="21">
        <v>1.2</v>
      </c>
      <c r="G65" s="22" t="s">
        <v>37</v>
      </c>
      <c r="H65" s="22" t="s">
        <v>27</v>
      </c>
      <c r="I65" s="22">
        <v>88</v>
      </c>
      <c r="J65" s="22">
        <v>30</v>
      </c>
      <c r="K65" s="22">
        <v>37</v>
      </c>
      <c r="L65" s="22">
        <v>35</v>
      </c>
      <c r="M65" s="25">
        <v>15</v>
      </c>
      <c r="N65" s="25">
        <v>20</v>
      </c>
      <c r="O65" s="25">
        <v>2</v>
      </c>
      <c r="P65" s="124">
        <v>51</v>
      </c>
    </row>
    <row r="66" spans="1:17" s="23" customFormat="1">
      <c r="A66" s="19" t="s">
        <v>25</v>
      </c>
      <c r="B66" s="59" t="s">
        <v>90</v>
      </c>
      <c r="C66" s="42">
        <v>2</v>
      </c>
      <c r="D66" s="42">
        <v>1.2</v>
      </c>
      <c r="E66" s="42">
        <v>0.8</v>
      </c>
      <c r="F66" s="42">
        <v>1.2</v>
      </c>
      <c r="G66" s="43" t="s">
        <v>23</v>
      </c>
      <c r="H66" s="43" t="s">
        <v>27</v>
      </c>
      <c r="I66" s="43">
        <v>50</v>
      </c>
      <c r="J66" s="43">
        <v>30</v>
      </c>
      <c r="K66" s="43">
        <v>31</v>
      </c>
      <c r="L66" s="43">
        <v>30</v>
      </c>
      <c r="M66" s="43">
        <v>15</v>
      </c>
      <c r="N66" s="43">
        <v>15</v>
      </c>
      <c r="O66" s="43">
        <v>1</v>
      </c>
      <c r="P66" s="124">
        <v>19</v>
      </c>
    </row>
    <row r="67" spans="1:17" s="23" customFormat="1">
      <c r="A67" s="19" t="s">
        <v>28</v>
      </c>
      <c r="B67" s="46" t="s">
        <v>65</v>
      </c>
      <c r="C67" s="42">
        <v>2</v>
      </c>
      <c r="D67" s="50">
        <v>1.2</v>
      </c>
      <c r="E67" s="50">
        <v>0.8</v>
      </c>
      <c r="F67" s="42">
        <v>0.6</v>
      </c>
      <c r="G67" s="43" t="s">
        <v>23</v>
      </c>
      <c r="H67" s="43" t="s">
        <v>27</v>
      </c>
      <c r="I67" s="43">
        <v>50</v>
      </c>
      <c r="J67" s="43">
        <v>15</v>
      </c>
      <c r="K67" s="43">
        <v>31</v>
      </c>
      <c r="L67" s="43">
        <v>30</v>
      </c>
      <c r="M67" s="43">
        <v>15</v>
      </c>
      <c r="N67" s="43">
        <v>15</v>
      </c>
      <c r="O67" s="43">
        <v>1</v>
      </c>
      <c r="P67" s="124">
        <v>19</v>
      </c>
    </row>
    <row r="68" spans="1:17" s="23" customFormat="1">
      <c r="A68" s="45" t="s">
        <v>29</v>
      </c>
      <c r="B68" s="51" t="s">
        <v>68</v>
      </c>
      <c r="C68" s="42">
        <v>5</v>
      </c>
      <c r="D68" s="50">
        <v>2.6</v>
      </c>
      <c r="E68" s="50">
        <v>2.4</v>
      </c>
      <c r="F68" s="42">
        <v>1.2</v>
      </c>
      <c r="G68" s="43" t="s">
        <v>37</v>
      </c>
      <c r="H68" s="52" t="s">
        <v>27</v>
      </c>
      <c r="I68" s="52">
        <v>125</v>
      </c>
      <c r="J68" s="52">
        <v>30</v>
      </c>
      <c r="K68" s="52">
        <v>64</v>
      </c>
      <c r="L68" s="43">
        <v>60</v>
      </c>
      <c r="M68" s="52">
        <v>30</v>
      </c>
      <c r="N68" s="52">
        <v>30</v>
      </c>
      <c r="O68" s="52">
        <v>4</v>
      </c>
      <c r="P68" s="128">
        <v>61</v>
      </c>
    </row>
    <row r="69" spans="1:17">
      <c r="A69" s="189" t="s">
        <v>30</v>
      </c>
      <c r="B69" s="193"/>
      <c r="C69" s="21">
        <f>SUM(C65:C68)</f>
        <v>12.5</v>
      </c>
      <c r="D69" s="21">
        <f>SUM(D65:D68)</f>
        <v>6.5</v>
      </c>
      <c r="E69" s="21">
        <f>SUM(E65:E68)</f>
        <v>6</v>
      </c>
      <c r="F69" s="21"/>
      <c r="G69" s="22" t="s">
        <v>31</v>
      </c>
      <c r="H69" s="22" t="s">
        <v>31</v>
      </c>
      <c r="I69" s="22">
        <f>SUM(I65:I68)</f>
        <v>313</v>
      </c>
      <c r="J69" s="22"/>
      <c r="K69" s="22">
        <f t="shared" ref="K69:P69" si="3">SUM(K65:K68)</f>
        <v>163</v>
      </c>
      <c r="L69" s="22">
        <f t="shared" si="3"/>
        <v>155</v>
      </c>
      <c r="M69" s="22">
        <f t="shared" si="3"/>
        <v>75</v>
      </c>
      <c r="N69" s="22">
        <f t="shared" si="3"/>
        <v>80</v>
      </c>
      <c r="O69" s="22">
        <f t="shared" si="3"/>
        <v>8</v>
      </c>
      <c r="P69" s="124">
        <f t="shared" si="3"/>
        <v>150</v>
      </c>
      <c r="Q69" s="6"/>
    </row>
    <row r="70" spans="1:17">
      <c r="A70" s="189" t="s">
        <v>32</v>
      </c>
      <c r="B70" s="193"/>
      <c r="C70" s="21"/>
      <c r="D70" s="21"/>
      <c r="E70" s="21"/>
      <c r="F70" s="21">
        <f>SUM(F65:F69)</f>
        <v>4.2</v>
      </c>
      <c r="G70" s="22"/>
      <c r="H70" s="22"/>
      <c r="I70" s="22"/>
      <c r="J70" s="22">
        <f>SUM(J65:J69)</f>
        <v>105</v>
      </c>
      <c r="K70" s="22"/>
      <c r="L70" s="22"/>
      <c r="M70" s="22"/>
      <c r="N70" s="22"/>
      <c r="O70" s="22"/>
      <c r="P70" s="124"/>
      <c r="Q70" s="6"/>
    </row>
    <row r="71" spans="1:17">
      <c r="A71" s="189" t="s">
        <v>33</v>
      </c>
      <c r="B71" s="193"/>
      <c r="C71" s="21"/>
      <c r="D71" s="21"/>
      <c r="E71" s="21"/>
      <c r="F71" s="21"/>
      <c r="G71" s="22" t="s">
        <v>31</v>
      </c>
      <c r="H71" s="22" t="s">
        <v>31</v>
      </c>
      <c r="I71" s="22"/>
      <c r="J71" s="22"/>
      <c r="K71" s="22"/>
      <c r="L71" s="22"/>
      <c r="M71" s="22"/>
      <c r="N71" s="22"/>
      <c r="O71" s="22"/>
      <c r="P71" s="124"/>
      <c r="Q71" s="6"/>
    </row>
    <row r="72" spans="1:17">
      <c r="A72" s="191" t="s">
        <v>60</v>
      </c>
      <c r="B72" s="192"/>
      <c r="C72" s="32">
        <f>SUM(C53,C61,C69)</f>
        <v>30</v>
      </c>
      <c r="D72" s="32">
        <f>SUM(D53,D61,D69,)</f>
        <v>15.8</v>
      </c>
      <c r="E72" s="32">
        <f>SUM(E53,E61,E69,)</f>
        <v>14.2</v>
      </c>
      <c r="F72" s="32">
        <f>SUM(F54,F62,F70,)</f>
        <v>9</v>
      </c>
      <c r="G72" s="33" t="s">
        <v>31</v>
      </c>
      <c r="H72" s="33" t="s">
        <v>31</v>
      </c>
      <c r="I72" s="33">
        <f>SUM(I53,I61,I69,)</f>
        <v>751</v>
      </c>
      <c r="J72" s="33">
        <f>SUM(J54,J62,J70,)</f>
        <v>225</v>
      </c>
      <c r="K72" s="33">
        <f>SUM(K53,K61,K69,)</f>
        <v>397</v>
      </c>
      <c r="L72" s="33">
        <f>SUM(L53,L61,L69)</f>
        <v>375</v>
      </c>
      <c r="M72" s="33">
        <f>SUM(M53,M61,M69)</f>
        <v>155</v>
      </c>
      <c r="N72" s="33">
        <f>SUM(N53,N61,N69)</f>
        <v>220</v>
      </c>
      <c r="O72" s="33">
        <f>SUM(O53,O61,O69,)</f>
        <v>22</v>
      </c>
      <c r="P72" s="126">
        <f>SUM(P53,P61,P69,)</f>
        <v>354</v>
      </c>
      <c r="Q72" s="6"/>
    </row>
    <row r="73" spans="1:17">
      <c r="A73" s="196" t="s">
        <v>61</v>
      </c>
      <c r="B73" s="197"/>
      <c r="C73" s="38">
        <v>60</v>
      </c>
      <c r="D73" s="38">
        <v>33.4</v>
      </c>
      <c r="E73" s="38">
        <v>26.6</v>
      </c>
      <c r="F73" s="39">
        <v>17.8</v>
      </c>
      <c r="G73" s="40" t="s">
        <v>31</v>
      </c>
      <c r="H73" s="40" t="s">
        <v>31</v>
      </c>
      <c r="I73" s="40">
        <f>SUM(I48,I72,)</f>
        <v>1468</v>
      </c>
      <c r="J73" s="40">
        <f>SUM(J48,J72,)</f>
        <v>475</v>
      </c>
      <c r="K73" s="40">
        <f>SUM(K48,K72,)</f>
        <v>817</v>
      </c>
      <c r="L73" s="41">
        <f>SUM(L48,L72)</f>
        <v>771</v>
      </c>
      <c r="M73" s="40">
        <f>SUM(M48,M72)</f>
        <v>306</v>
      </c>
      <c r="N73" s="40">
        <f>SUM(N48,N72)</f>
        <v>465</v>
      </c>
      <c r="O73" s="40">
        <f>SUM(O48,O72,)</f>
        <v>46</v>
      </c>
      <c r="P73" s="129">
        <f>SUM(P48,P72,)</f>
        <v>651</v>
      </c>
      <c r="Q73" s="6"/>
    </row>
    <row r="74" spans="1:17">
      <c r="A74" s="183" t="s">
        <v>62</v>
      </c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6"/>
    </row>
    <row r="75" spans="1:17">
      <c r="A75" s="185" t="s">
        <v>63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6"/>
    </row>
    <row r="76" spans="1:17">
      <c r="A76" s="18" t="s">
        <v>19</v>
      </c>
      <c r="B76" s="179" t="s">
        <v>20</v>
      </c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6"/>
    </row>
    <row r="77" spans="1:17">
      <c r="A77" s="19" t="s">
        <v>21</v>
      </c>
      <c r="B77" s="20" t="s">
        <v>22</v>
      </c>
      <c r="C77" s="21">
        <v>2</v>
      </c>
      <c r="D77" s="21">
        <v>1.2</v>
      </c>
      <c r="E77" s="21">
        <v>0.8</v>
      </c>
      <c r="F77" s="21"/>
      <c r="G77" s="22" t="s">
        <v>23</v>
      </c>
      <c r="H77" s="22" t="s">
        <v>24</v>
      </c>
      <c r="I77" s="22">
        <v>50</v>
      </c>
      <c r="J77" s="22"/>
      <c r="K77" s="22">
        <v>30</v>
      </c>
      <c r="L77" s="22">
        <v>30</v>
      </c>
      <c r="M77" s="22"/>
      <c r="N77" s="22">
        <v>30</v>
      </c>
      <c r="O77" s="22"/>
      <c r="P77" s="125">
        <v>20</v>
      </c>
      <c r="Q77" s="6"/>
    </row>
    <row r="78" spans="1:17">
      <c r="A78" s="198" t="s">
        <v>30</v>
      </c>
      <c r="B78" s="199"/>
      <c r="C78" s="42">
        <f>SUM(C77:C77)</f>
        <v>2</v>
      </c>
      <c r="D78" s="42">
        <f>SUM(D77:D77)</f>
        <v>1.2</v>
      </c>
      <c r="E78" s="42">
        <v>0.8</v>
      </c>
      <c r="F78" s="42"/>
      <c r="G78" s="43" t="s">
        <v>31</v>
      </c>
      <c r="H78" s="43" t="s">
        <v>31</v>
      </c>
      <c r="I78" s="43">
        <f>SUM(I77:I77)</f>
        <v>50</v>
      </c>
      <c r="J78" s="43"/>
      <c r="K78" s="43">
        <f>SUM(K77:K77)</f>
        <v>30</v>
      </c>
      <c r="L78" s="43">
        <f>SUM(L77:L77)</f>
        <v>30</v>
      </c>
      <c r="M78" s="43"/>
      <c r="N78" s="43">
        <f>SUM(N77)</f>
        <v>30</v>
      </c>
      <c r="O78" s="43"/>
      <c r="P78" s="131">
        <f>SUM(P77:P77)</f>
        <v>20</v>
      </c>
      <c r="Q78" s="6"/>
    </row>
    <row r="79" spans="1:17">
      <c r="A79" s="198" t="s">
        <v>32</v>
      </c>
      <c r="B79" s="199"/>
      <c r="C79" s="42"/>
      <c r="D79" s="42"/>
      <c r="E79" s="42"/>
      <c r="F79" s="42"/>
      <c r="G79" s="43"/>
      <c r="H79" s="43"/>
      <c r="I79" s="43"/>
      <c r="J79" s="43"/>
      <c r="K79" s="43"/>
      <c r="L79" s="43"/>
      <c r="M79" s="43"/>
      <c r="N79" s="43"/>
      <c r="O79" s="43"/>
      <c r="P79" s="131"/>
      <c r="Q79" s="6"/>
    </row>
    <row r="80" spans="1:17">
      <c r="A80" s="198" t="s">
        <v>33</v>
      </c>
      <c r="B80" s="199"/>
      <c r="C80" s="42">
        <f>SUM(C78)</f>
        <v>2</v>
      </c>
      <c r="D80" s="42">
        <f>SUM(D78)</f>
        <v>1.2</v>
      </c>
      <c r="E80" s="42">
        <f>SUM(E78)</f>
        <v>0.8</v>
      </c>
      <c r="F80" s="42"/>
      <c r="G80" s="43" t="s">
        <v>31</v>
      </c>
      <c r="H80" s="43" t="s">
        <v>31</v>
      </c>
      <c r="I80" s="43">
        <f>SUM(I78)</f>
        <v>50</v>
      </c>
      <c r="J80" s="43"/>
      <c r="K80" s="43">
        <f>SUM(K78)</f>
        <v>30</v>
      </c>
      <c r="L80" s="43">
        <f>SUM(K80)</f>
        <v>30</v>
      </c>
      <c r="M80" s="43"/>
      <c r="N80" s="43">
        <f>SUM(N78)</f>
        <v>30</v>
      </c>
      <c r="O80" s="43"/>
      <c r="P80" s="131">
        <v>20</v>
      </c>
      <c r="Q80" s="6"/>
    </row>
    <row r="81" spans="1:17">
      <c r="A81" s="18" t="s">
        <v>34</v>
      </c>
      <c r="B81" s="179" t="s">
        <v>35</v>
      </c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83"/>
    </row>
    <row r="82" spans="1:17">
      <c r="A82" s="45" t="s">
        <v>21</v>
      </c>
      <c r="B82" s="46" t="s">
        <v>131</v>
      </c>
      <c r="C82" s="42">
        <v>4</v>
      </c>
      <c r="D82" s="42">
        <v>2</v>
      </c>
      <c r="E82" s="42">
        <v>2</v>
      </c>
      <c r="F82" s="42">
        <v>1.2</v>
      </c>
      <c r="G82" s="43" t="s">
        <v>37</v>
      </c>
      <c r="H82" s="43" t="s">
        <v>27</v>
      </c>
      <c r="I82" s="43">
        <v>100</v>
      </c>
      <c r="J82" s="43">
        <v>30</v>
      </c>
      <c r="K82" s="43">
        <v>50</v>
      </c>
      <c r="L82" s="43">
        <v>45</v>
      </c>
      <c r="M82" s="43">
        <v>15</v>
      </c>
      <c r="N82" s="43">
        <v>30</v>
      </c>
      <c r="O82" s="43">
        <v>5</v>
      </c>
      <c r="P82" s="128">
        <v>50</v>
      </c>
      <c r="Q82" s="83"/>
    </row>
    <row r="83" spans="1:17">
      <c r="A83" s="45" t="s">
        <v>25</v>
      </c>
      <c r="B83" s="46" t="s">
        <v>64</v>
      </c>
      <c r="C83" s="42">
        <v>3</v>
      </c>
      <c r="D83" s="42">
        <v>1.8</v>
      </c>
      <c r="E83" s="42">
        <v>1.2</v>
      </c>
      <c r="F83" s="42">
        <v>1.2</v>
      </c>
      <c r="G83" s="43" t="s">
        <v>23</v>
      </c>
      <c r="H83" s="43" t="s">
        <v>27</v>
      </c>
      <c r="I83" s="43">
        <v>75</v>
      </c>
      <c r="J83" s="43">
        <v>30</v>
      </c>
      <c r="K83" s="43">
        <v>46</v>
      </c>
      <c r="L83" s="43">
        <v>45</v>
      </c>
      <c r="M83" s="43">
        <v>15</v>
      </c>
      <c r="N83" s="43">
        <v>30</v>
      </c>
      <c r="O83" s="43">
        <v>1</v>
      </c>
      <c r="P83" s="128">
        <v>29</v>
      </c>
      <c r="Q83" s="83"/>
    </row>
    <row r="84" spans="1:17">
      <c r="A84" s="189" t="s">
        <v>30</v>
      </c>
      <c r="B84" s="193"/>
      <c r="C84" s="21">
        <f>SUM(C82:C83)</f>
        <v>7</v>
      </c>
      <c r="D84" s="21">
        <f>SUM(D82:D83)</f>
        <v>3.8</v>
      </c>
      <c r="E84" s="21">
        <f>SUM(E82:E83)</f>
        <v>3.2</v>
      </c>
      <c r="F84" s="21"/>
      <c r="G84" s="22"/>
      <c r="H84" s="22"/>
      <c r="I84" s="22">
        <f>SUM(I82:I83)</f>
        <v>175</v>
      </c>
      <c r="J84" s="22"/>
      <c r="K84" s="22">
        <f t="shared" ref="K84:P84" si="4">SUM(K82:K83)</f>
        <v>96</v>
      </c>
      <c r="L84" s="22">
        <f t="shared" si="4"/>
        <v>90</v>
      </c>
      <c r="M84" s="22">
        <f t="shared" si="4"/>
        <v>30</v>
      </c>
      <c r="N84" s="22">
        <f t="shared" si="4"/>
        <v>60</v>
      </c>
      <c r="O84" s="22">
        <f t="shared" si="4"/>
        <v>6</v>
      </c>
      <c r="P84" s="124">
        <f t="shared" si="4"/>
        <v>79</v>
      </c>
      <c r="Q84" s="83"/>
    </row>
    <row r="85" spans="1:17">
      <c r="A85" s="189" t="s">
        <v>32</v>
      </c>
      <c r="B85" s="193"/>
      <c r="C85" s="21"/>
      <c r="D85" s="21"/>
      <c r="E85" s="21"/>
      <c r="F85" s="21">
        <f>SUM(F82:F84)</f>
        <v>2.4</v>
      </c>
      <c r="G85" s="22"/>
      <c r="H85" s="22"/>
      <c r="I85" s="22"/>
      <c r="J85" s="22">
        <f>SUM(J82:J84)</f>
        <v>60</v>
      </c>
      <c r="K85" s="22"/>
      <c r="L85" s="22"/>
      <c r="M85" s="22"/>
      <c r="N85" s="22"/>
      <c r="O85" s="22"/>
      <c r="P85" s="124"/>
      <c r="Q85" s="85"/>
    </row>
    <row r="86" spans="1:17">
      <c r="A86" s="189" t="s">
        <v>33</v>
      </c>
      <c r="B86" s="193"/>
      <c r="C86" s="42"/>
      <c r="D86" s="42"/>
      <c r="E86" s="42"/>
      <c r="F86" s="42"/>
      <c r="G86" s="43"/>
      <c r="H86" s="43"/>
      <c r="I86" s="43"/>
      <c r="J86" s="43"/>
      <c r="K86" s="43"/>
      <c r="L86" s="43"/>
      <c r="M86" s="43"/>
      <c r="N86" s="43"/>
      <c r="O86" s="43"/>
      <c r="P86" s="128"/>
      <c r="Q86" s="85"/>
    </row>
    <row r="87" spans="1:17" s="47" customFormat="1">
      <c r="A87" s="44" t="s">
        <v>39</v>
      </c>
      <c r="B87" s="200" t="s">
        <v>40</v>
      </c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49"/>
    </row>
    <row r="88" spans="1:17">
      <c r="A88" s="45" t="s">
        <v>21</v>
      </c>
      <c r="B88" s="46" t="s">
        <v>122</v>
      </c>
      <c r="C88" s="42">
        <v>4.5</v>
      </c>
      <c r="D88" s="50">
        <v>2.5</v>
      </c>
      <c r="E88" s="50">
        <v>2</v>
      </c>
      <c r="F88" s="42">
        <v>1.2</v>
      </c>
      <c r="G88" s="43" t="s">
        <v>37</v>
      </c>
      <c r="H88" s="43" t="s">
        <v>27</v>
      </c>
      <c r="I88" s="43">
        <v>113</v>
      </c>
      <c r="J88" s="43">
        <v>30</v>
      </c>
      <c r="K88" s="43">
        <v>62</v>
      </c>
      <c r="L88" s="43">
        <v>60</v>
      </c>
      <c r="M88" s="43">
        <v>30</v>
      </c>
      <c r="N88" s="43">
        <v>30</v>
      </c>
      <c r="O88" s="43">
        <v>2</v>
      </c>
      <c r="P88" s="128">
        <v>51</v>
      </c>
      <c r="Q88" s="6"/>
    </row>
    <row r="89" spans="1:17">
      <c r="A89" s="45" t="s">
        <v>25</v>
      </c>
      <c r="B89" s="46" t="s">
        <v>66</v>
      </c>
      <c r="C89" s="42">
        <v>4.5</v>
      </c>
      <c r="D89" s="50">
        <v>2.7</v>
      </c>
      <c r="E89" s="50">
        <v>1.8</v>
      </c>
      <c r="F89" s="42">
        <v>1.8</v>
      </c>
      <c r="G89" s="43" t="s">
        <v>37</v>
      </c>
      <c r="H89" s="43" t="s">
        <v>27</v>
      </c>
      <c r="I89" s="43">
        <v>113</v>
      </c>
      <c r="J89" s="43">
        <v>45</v>
      </c>
      <c r="K89" s="43">
        <v>68</v>
      </c>
      <c r="L89" s="43">
        <v>60</v>
      </c>
      <c r="M89" s="43">
        <v>30</v>
      </c>
      <c r="N89" s="43">
        <v>30</v>
      </c>
      <c r="O89" s="43">
        <v>8</v>
      </c>
      <c r="P89" s="128">
        <v>45</v>
      </c>
      <c r="Q89" s="6"/>
    </row>
    <row r="90" spans="1:17">
      <c r="A90" s="95" t="s">
        <v>28</v>
      </c>
      <c r="B90" s="51" t="s">
        <v>75</v>
      </c>
      <c r="C90" s="42">
        <v>3</v>
      </c>
      <c r="D90" s="50">
        <v>1.8</v>
      </c>
      <c r="E90" s="50">
        <v>1.2</v>
      </c>
      <c r="F90" s="42">
        <v>1.6</v>
      </c>
      <c r="G90" s="43" t="s">
        <v>23</v>
      </c>
      <c r="H90" s="52" t="s">
        <v>27</v>
      </c>
      <c r="I90" s="52">
        <v>75</v>
      </c>
      <c r="J90" s="52">
        <v>40</v>
      </c>
      <c r="K90" s="52">
        <v>46</v>
      </c>
      <c r="L90" s="43">
        <v>45</v>
      </c>
      <c r="M90" s="52">
        <v>15</v>
      </c>
      <c r="N90" s="52">
        <v>30</v>
      </c>
      <c r="O90" s="52">
        <v>1</v>
      </c>
      <c r="P90" s="132">
        <v>29</v>
      </c>
      <c r="Q90" s="120"/>
    </row>
    <row r="91" spans="1:17">
      <c r="A91" s="198" t="s">
        <v>30</v>
      </c>
      <c r="B91" s="199"/>
      <c r="C91" s="42">
        <f>SUM(C88:C90)</f>
        <v>12</v>
      </c>
      <c r="D91" s="42">
        <f>SUM(D88:D90)</f>
        <v>7</v>
      </c>
      <c r="E91" s="42">
        <f>SUM(E88:E90)</f>
        <v>5</v>
      </c>
      <c r="F91" s="42"/>
      <c r="G91" s="43" t="s">
        <v>31</v>
      </c>
      <c r="H91" s="43" t="s">
        <v>31</v>
      </c>
      <c r="I91" s="43">
        <f>SUM(I88:I90)</f>
        <v>301</v>
      </c>
      <c r="J91" s="43"/>
      <c r="K91" s="43">
        <f t="shared" ref="K91:P91" si="5">SUM(K88:K90)</f>
        <v>176</v>
      </c>
      <c r="L91" s="43">
        <f t="shared" si="5"/>
        <v>165</v>
      </c>
      <c r="M91" s="43">
        <f t="shared" si="5"/>
        <v>75</v>
      </c>
      <c r="N91" s="43">
        <f t="shared" si="5"/>
        <v>90</v>
      </c>
      <c r="O91" s="43">
        <f t="shared" si="5"/>
        <v>11</v>
      </c>
      <c r="P91" s="128">
        <f t="shared" si="5"/>
        <v>125</v>
      </c>
      <c r="Q91" s="6"/>
    </row>
    <row r="92" spans="1:17">
      <c r="A92" s="198" t="s">
        <v>32</v>
      </c>
      <c r="B92" s="199"/>
      <c r="C92" s="42"/>
      <c r="D92" s="42"/>
      <c r="E92" s="42"/>
      <c r="F92" s="42">
        <f>SUM(F88:F91)</f>
        <v>4.5999999999999996</v>
      </c>
      <c r="G92" s="43"/>
      <c r="H92" s="43"/>
      <c r="I92" s="43"/>
      <c r="J92" s="43">
        <f>SUM(J88:J91)</f>
        <v>115</v>
      </c>
      <c r="K92" s="43"/>
      <c r="L92" s="43"/>
      <c r="M92" s="43"/>
      <c r="N92" s="43"/>
      <c r="O92" s="43"/>
      <c r="P92" s="128"/>
      <c r="Q92" s="6"/>
    </row>
    <row r="93" spans="1:17">
      <c r="A93" s="198" t="s">
        <v>33</v>
      </c>
      <c r="B93" s="199"/>
      <c r="C93" s="42"/>
      <c r="D93" s="42"/>
      <c r="E93" s="42"/>
      <c r="F93" s="42"/>
      <c r="G93" s="43" t="s">
        <v>31</v>
      </c>
      <c r="H93" s="43" t="s">
        <v>31</v>
      </c>
      <c r="I93" s="43"/>
      <c r="J93" s="43"/>
      <c r="K93" s="43"/>
      <c r="L93" s="43"/>
      <c r="M93" s="43"/>
      <c r="N93" s="43"/>
      <c r="O93" s="43"/>
      <c r="P93" s="128"/>
      <c r="Q93" s="6"/>
    </row>
    <row r="94" spans="1:17">
      <c r="A94" s="44" t="s">
        <v>56</v>
      </c>
      <c r="B94" s="205" t="s">
        <v>57</v>
      </c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6"/>
    </row>
    <row r="95" spans="1:17">
      <c r="A95" s="45" t="s">
        <v>21</v>
      </c>
      <c r="B95" s="46" t="s">
        <v>123</v>
      </c>
      <c r="C95" s="42">
        <v>3</v>
      </c>
      <c r="D95" s="42">
        <v>1.8</v>
      </c>
      <c r="E95" s="42">
        <v>1.2</v>
      </c>
      <c r="F95" s="42">
        <v>1.2</v>
      </c>
      <c r="G95" s="43" t="s">
        <v>23</v>
      </c>
      <c r="H95" s="43" t="s">
        <v>24</v>
      </c>
      <c r="I95" s="43">
        <v>75</v>
      </c>
      <c r="J95" s="43">
        <v>30</v>
      </c>
      <c r="K95" s="43">
        <v>46</v>
      </c>
      <c r="L95" s="43">
        <v>45</v>
      </c>
      <c r="M95" s="43">
        <v>15</v>
      </c>
      <c r="N95" s="43">
        <v>30</v>
      </c>
      <c r="O95" s="43">
        <v>1</v>
      </c>
      <c r="P95" s="128">
        <v>29</v>
      </c>
      <c r="Q95" s="6"/>
    </row>
    <row r="96" spans="1:17">
      <c r="A96" s="71" t="s">
        <v>25</v>
      </c>
      <c r="B96" s="73" t="s">
        <v>124</v>
      </c>
      <c r="C96" s="42">
        <v>2</v>
      </c>
      <c r="D96" s="42">
        <v>1.2</v>
      </c>
      <c r="E96" s="42">
        <v>0.8</v>
      </c>
      <c r="F96" s="42">
        <v>0.4</v>
      </c>
      <c r="G96" s="43" t="s">
        <v>23</v>
      </c>
      <c r="H96" s="43" t="s">
        <v>24</v>
      </c>
      <c r="I96" s="43">
        <v>50</v>
      </c>
      <c r="J96" s="43">
        <v>10</v>
      </c>
      <c r="K96" s="43">
        <v>31</v>
      </c>
      <c r="L96" s="43">
        <v>30</v>
      </c>
      <c r="M96" s="43">
        <v>15</v>
      </c>
      <c r="N96" s="43">
        <v>15</v>
      </c>
      <c r="O96" s="43">
        <v>1</v>
      </c>
      <c r="P96" s="128">
        <v>19</v>
      </c>
      <c r="Q96" s="69"/>
    </row>
    <row r="97" spans="1:17">
      <c r="A97" s="45" t="s">
        <v>28</v>
      </c>
      <c r="B97" s="46" t="s">
        <v>112</v>
      </c>
      <c r="C97" s="42">
        <v>2</v>
      </c>
      <c r="D97" s="42">
        <v>1.3</v>
      </c>
      <c r="E97" s="42">
        <v>0.7</v>
      </c>
      <c r="F97" s="42">
        <v>1.2</v>
      </c>
      <c r="G97" s="43" t="s">
        <v>23</v>
      </c>
      <c r="H97" s="43" t="s">
        <v>24</v>
      </c>
      <c r="I97" s="43">
        <v>50</v>
      </c>
      <c r="J97" s="43">
        <v>30</v>
      </c>
      <c r="K97" s="43">
        <v>32</v>
      </c>
      <c r="L97" s="43">
        <v>30</v>
      </c>
      <c r="M97" s="43"/>
      <c r="N97" s="43">
        <v>30</v>
      </c>
      <c r="O97" s="43">
        <v>2</v>
      </c>
      <c r="P97" s="128">
        <v>18</v>
      </c>
      <c r="Q97" s="76"/>
    </row>
    <row r="98" spans="1:17">
      <c r="A98" s="45" t="s">
        <v>29</v>
      </c>
      <c r="B98" s="110" t="s">
        <v>125</v>
      </c>
      <c r="C98" s="42">
        <v>2</v>
      </c>
      <c r="D98" s="42">
        <v>1.2</v>
      </c>
      <c r="E98" s="42">
        <v>0.8</v>
      </c>
      <c r="F98" s="42">
        <v>0.6</v>
      </c>
      <c r="G98" s="43" t="s">
        <v>23</v>
      </c>
      <c r="H98" s="43" t="s">
        <v>24</v>
      </c>
      <c r="I98" s="43">
        <v>50</v>
      </c>
      <c r="J98" s="43">
        <v>15</v>
      </c>
      <c r="K98" s="43">
        <v>31</v>
      </c>
      <c r="L98" s="43">
        <v>30</v>
      </c>
      <c r="M98" s="43">
        <v>15</v>
      </c>
      <c r="N98" s="43">
        <v>15</v>
      </c>
      <c r="O98" s="43">
        <v>1</v>
      </c>
      <c r="P98" s="128">
        <v>19</v>
      </c>
      <c r="Q98" s="85"/>
    </row>
    <row r="99" spans="1:17">
      <c r="A99" s="198" t="s">
        <v>30</v>
      </c>
      <c r="B99" s="199"/>
      <c r="C99" s="42">
        <f>SUM(C95:C98)</f>
        <v>9</v>
      </c>
      <c r="D99" s="42">
        <f>SUM(D95:D98)</f>
        <v>5.5</v>
      </c>
      <c r="E99" s="42">
        <f>SUM(E95:E98)</f>
        <v>3.5</v>
      </c>
      <c r="F99" s="42"/>
      <c r="G99" s="43" t="s">
        <v>31</v>
      </c>
      <c r="H99" s="43" t="s">
        <v>31</v>
      </c>
      <c r="I99" s="43">
        <f>SUM(I95:I98)</f>
        <v>225</v>
      </c>
      <c r="J99" s="43"/>
      <c r="K99" s="43">
        <f t="shared" ref="K99:P99" si="6">SUM(K95:K98)</f>
        <v>140</v>
      </c>
      <c r="L99" s="43">
        <f t="shared" si="6"/>
        <v>135</v>
      </c>
      <c r="M99" s="43">
        <f t="shared" si="6"/>
        <v>45</v>
      </c>
      <c r="N99" s="43">
        <f t="shared" si="6"/>
        <v>90</v>
      </c>
      <c r="O99" s="43">
        <f t="shared" si="6"/>
        <v>5</v>
      </c>
      <c r="P99" s="128">
        <f t="shared" si="6"/>
        <v>85</v>
      </c>
      <c r="Q99" s="6"/>
    </row>
    <row r="100" spans="1:17">
      <c r="A100" s="198" t="s">
        <v>32</v>
      </c>
      <c r="B100" s="199"/>
      <c r="C100" s="42"/>
      <c r="D100" s="42"/>
      <c r="E100" s="42"/>
      <c r="F100" s="42">
        <f>SUM(F95:F99)</f>
        <v>3.4</v>
      </c>
      <c r="G100" s="43"/>
      <c r="H100" s="43"/>
      <c r="I100" s="43"/>
      <c r="J100" s="43">
        <f>SUM(J95:J99)</f>
        <v>85</v>
      </c>
      <c r="K100" s="43"/>
      <c r="L100" s="43"/>
      <c r="M100" s="43"/>
      <c r="N100" s="43"/>
      <c r="O100" s="43"/>
      <c r="P100" s="128"/>
      <c r="Q100" s="6"/>
    </row>
    <row r="101" spans="1:17">
      <c r="A101" s="198" t="s">
        <v>33</v>
      </c>
      <c r="B101" s="199"/>
      <c r="C101" s="42">
        <v>10</v>
      </c>
      <c r="D101" s="42">
        <f>SUM(D99)</f>
        <v>5.5</v>
      </c>
      <c r="E101" s="42">
        <f>SUM(E99)</f>
        <v>3.5</v>
      </c>
      <c r="F101" s="42"/>
      <c r="G101" s="43" t="s">
        <v>31</v>
      </c>
      <c r="H101" s="43" t="s">
        <v>31</v>
      </c>
      <c r="I101" s="43">
        <f>SUM(I99)</f>
        <v>225</v>
      </c>
      <c r="J101" s="43"/>
      <c r="K101" s="43">
        <f t="shared" ref="K101:P101" si="7">SUM(K99)</f>
        <v>140</v>
      </c>
      <c r="L101" s="43">
        <f t="shared" si="7"/>
        <v>135</v>
      </c>
      <c r="M101" s="43">
        <f t="shared" si="7"/>
        <v>45</v>
      </c>
      <c r="N101" s="43">
        <f t="shared" si="7"/>
        <v>90</v>
      </c>
      <c r="O101" s="43">
        <f t="shared" si="7"/>
        <v>5</v>
      </c>
      <c r="P101" s="128">
        <f t="shared" si="7"/>
        <v>85</v>
      </c>
      <c r="Q101" s="6"/>
    </row>
    <row r="102" spans="1:17">
      <c r="A102" s="191" t="s">
        <v>69</v>
      </c>
      <c r="B102" s="202"/>
      <c r="C102" s="32">
        <f>SUM(C78,C84,C91,C99)</f>
        <v>30</v>
      </c>
      <c r="D102" s="32">
        <f>SUM(D78,D84,D91,D99)</f>
        <v>17.5</v>
      </c>
      <c r="E102" s="32">
        <f>SUM(E78,E84,E91,E99)</f>
        <v>12.5</v>
      </c>
      <c r="F102" s="32">
        <f>SUM(F85,F92,F100,)</f>
        <v>10.4</v>
      </c>
      <c r="G102" s="33" t="s">
        <v>31</v>
      </c>
      <c r="H102" s="33" t="s">
        <v>31</v>
      </c>
      <c r="I102" s="33">
        <f>SUM(I78,I84,I91,I99,)</f>
        <v>751</v>
      </c>
      <c r="J102" s="33">
        <f>SUM(J79,J85,J92,J100,)</f>
        <v>260</v>
      </c>
      <c r="K102" s="33">
        <f>SUM(K78,K84,K91,K99,)</f>
        <v>442</v>
      </c>
      <c r="L102" s="33">
        <f>SUM(L78,L84,L91,L99,)</f>
        <v>420</v>
      </c>
      <c r="M102" s="33">
        <f>SUM(M78,M84,M91,M99)</f>
        <v>150</v>
      </c>
      <c r="N102" s="33">
        <f>SUM(N78,N84,N91,N99,)</f>
        <v>270</v>
      </c>
      <c r="O102" s="33">
        <f>SUM(O78,O84,O91,O99,)</f>
        <v>22</v>
      </c>
      <c r="P102" s="126">
        <f>SUM(P78,P84,P91,P99,)</f>
        <v>309</v>
      </c>
      <c r="Q102" s="6"/>
    </row>
    <row r="103" spans="1:17">
      <c r="A103" s="185" t="s">
        <v>70</v>
      </c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6"/>
    </row>
    <row r="104" spans="1:17">
      <c r="A104" s="18" t="s">
        <v>19</v>
      </c>
      <c r="B104" s="179" t="s">
        <v>20</v>
      </c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6"/>
    </row>
    <row r="105" spans="1:17">
      <c r="A105" s="45" t="s">
        <v>21</v>
      </c>
      <c r="B105" s="46" t="s">
        <v>22</v>
      </c>
      <c r="C105" s="42">
        <v>2</v>
      </c>
      <c r="D105" s="42">
        <v>1.2</v>
      </c>
      <c r="E105" s="42">
        <v>0.8</v>
      </c>
      <c r="F105" s="42"/>
      <c r="G105" s="101" t="s">
        <v>23</v>
      </c>
      <c r="H105" s="43" t="s">
        <v>24</v>
      </c>
      <c r="I105" s="22">
        <v>50</v>
      </c>
      <c r="J105" s="22"/>
      <c r="K105" s="22">
        <v>30</v>
      </c>
      <c r="L105" s="22">
        <v>30</v>
      </c>
      <c r="M105" s="22"/>
      <c r="N105" s="22">
        <v>30</v>
      </c>
      <c r="O105" s="22"/>
      <c r="P105" s="125">
        <v>20</v>
      </c>
      <c r="Q105" s="120"/>
    </row>
    <row r="106" spans="1:17" s="23" customFormat="1">
      <c r="A106" s="19" t="s">
        <v>25</v>
      </c>
      <c r="B106" s="20" t="s">
        <v>26</v>
      </c>
      <c r="C106" s="21">
        <v>1</v>
      </c>
      <c r="D106" s="21">
        <v>1</v>
      </c>
      <c r="E106" s="21"/>
      <c r="F106" s="21">
        <v>1</v>
      </c>
      <c r="G106" s="22" t="s">
        <v>23</v>
      </c>
      <c r="H106" s="100" t="s">
        <v>24</v>
      </c>
      <c r="I106" s="22">
        <v>30</v>
      </c>
      <c r="J106" s="22">
        <v>30</v>
      </c>
      <c r="K106" s="22">
        <v>30</v>
      </c>
      <c r="L106" s="22">
        <v>30</v>
      </c>
      <c r="M106" s="22"/>
      <c r="N106" s="22">
        <v>30</v>
      </c>
      <c r="O106" s="22"/>
      <c r="P106" s="130"/>
    </row>
    <row r="107" spans="1:17" s="23" customFormat="1">
      <c r="A107" s="198" t="s">
        <v>30</v>
      </c>
      <c r="B107" s="199"/>
      <c r="C107" s="42">
        <f>SUM(C105:C106)</f>
        <v>3</v>
      </c>
      <c r="D107" s="42">
        <f>SUM(D105:D106)</f>
        <v>2.2000000000000002</v>
      </c>
      <c r="E107" s="42">
        <f>SUM(E105:E106)</f>
        <v>0.8</v>
      </c>
      <c r="F107" s="42"/>
      <c r="G107" s="43"/>
      <c r="H107" s="43" t="s">
        <v>31</v>
      </c>
      <c r="I107" s="43">
        <f>SUM(I105:I106)</f>
        <v>80</v>
      </c>
      <c r="J107" s="43"/>
      <c r="K107" s="43">
        <f>SUM(K105:K106)</f>
        <v>60</v>
      </c>
      <c r="L107" s="43">
        <f>SUM(L105:L106)</f>
        <v>60</v>
      </c>
      <c r="M107" s="43"/>
      <c r="N107" s="43">
        <f>SUM(N105:N106)</f>
        <v>60</v>
      </c>
      <c r="O107" s="43"/>
      <c r="P107" s="131">
        <v>20</v>
      </c>
    </row>
    <row r="108" spans="1:17" s="23" customFormat="1">
      <c r="A108" s="198" t="s">
        <v>32</v>
      </c>
      <c r="B108" s="199"/>
      <c r="C108" s="42"/>
      <c r="D108" s="42"/>
      <c r="E108" s="42"/>
      <c r="F108" s="42">
        <f>SUM(F106:F107)</f>
        <v>1</v>
      </c>
      <c r="G108" s="43"/>
      <c r="H108" s="43"/>
      <c r="I108" s="43"/>
      <c r="J108" s="43">
        <f>SUM(J106:J107)</f>
        <v>30</v>
      </c>
      <c r="K108" s="43"/>
      <c r="L108" s="43"/>
      <c r="M108" s="43"/>
      <c r="N108" s="43"/>
      <c r="O108" s="43"/>
      <c r="P108" s="131"/>
    </row>
    <row r="109" spans="1:17">
      <c r="A109" s="198" t="s">
        <v>33</v>
      </c>
      <c r="B109" s="199"/>
      <c r="C109" s="42">
        <f>SUM(C107)</f>
        <v>3</v>
      </c>
      <c r="D109" s="42">
        <f>SUM(D107)</f>
        <v>2.2000000000000002</v>
      </c>
      <c r="E109" s="42">
        <f>SUM(E107)</f>
        <v>0.8</v>
      </c>
      <c r="F109" s="42"/>
      <c r="G109" s="43" t="s">
        <v>31</v>
      </c>
      <c r="H109" s="43" t="s">
        <v>31</v>
      </c>
      <c r="I109" s="43">
        <f>SUM(I107,)</f>
        <v>80</v>
      </c>
      <c r="J109" s="43"/>
      <c r="K109" s="43">
        <f>SUM(K107)</f>
        <v>60</v>
      </c>
      <c r="L109" s="43">
        <f>SUM(L107)</f>
        <v>60</v>
      </c>
      <c r="M109" s="43"/>
      <c r="N109" s="43">
        <f>SUM(N107)</f>
        <v>60</v>
      </c>
      <c r="O109" s="43"/>
      <c r="P109" s="131">
        <v>20</v>
      </c>
      <c r="Q109" s="6"/>
    </row>
    <row r="110" spans="1:17" s="47" customFormat="1">
      <c r="A110" s="44" t="s">
        <v>34</v>
      </c>
      <c r="B110" s="200" t="s">
        <v>40</v>
      </c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49"/>
    </row>
    <row r="111" spans="1:17" s="53" customFormat="1">
      <c r="A111" s="45" t="s">
        <v>21</v>
      </c>
      <c r="B111" s="60" t="s">
        <v>89</v>
      </c>
      <c r="C111" s="42">
        <v>3.5</v>
      </c>
      <c r="D111" s="42">
        <v>1.9</v>
      </c>
      <c r="E111" s="42">
        <v>1.6</v>
      </c>
      <c r="F111" s="42">
        <v>2.4</v>
      </c>
      <c r="G111" s="43" t="s">
        <v>37</v>
      </c>
      <c r="H111" s="43" t="s">
        <v>27</v>
      </c>
      <c r="I111" s="43">
        <v>88</v>
      </c>
      <c r="J111" s="43">
        <v>60</v>
      </c>
      <c r="K111" s="43">
        <v>47</v>
      </c>
      <c r="L111" s="43">
        <v>45</v>
      </c>
      <c r="M111" s="43">
        <v>15</v>
      </c>
      <c r="N111" s="43">
        <v>30</v>
      </c>
      <c r="O111" s="43">
        <v>2</v>
      </c>
      <c r="P111" s="128">
        <v>41</v>
      </c>
      <c r="Q111" s="48"/>
    </row>
    <row r="112" spans="1:17">
      <c r="A112" s="45" t="s">
        <v>25</v>
      </c>
      <c r="B112" s="46" t="s">
        <v>72</v>
      </c>
      <c r="C112" s="42">
        <v>3.5</v>
      </c>
      <c r="D112" s="42">
        <v>2</v>
      </c>
      <c r="E112" s="42">
        <v>1.5</v>
      </c>
      <c r="F112" s="42">
        <v>1.2</v>
      </c>
      <c r="G112" s="43" t="s">
        <v>37</v>
      </c>
      <c r="H112" s="43" t="s">
        <v>27</v>
      </c>
      <c r="I112" s="43">
        <v>88</v>
      </c>
      <c r="J112" s="43">
        <v>30</v>
      </c>
      <c r="K112" s="43">
        <v>51</v>
      </c>
      <c r="L112" s="43">
        <v>45</v>
      </c>
      <c r="M112" s="43">
        <v>15</v>
      </c>
      <c r="N112" s="43">
        <v>30</v>
      </c>
      <c r="O112" s="43">
        <v>6</v>
      </c>
      <c r="P112" s="132">
        <v>37</v>
      </c>
      <c r="Q112" s="6"/>
    </row>
    <row r="113" spans="1:17">
      <c r="A113" s="45" t="s">
        <v>28</v>
      </c>
      <c r="B113" s="46" t="s">
        <v>73</v>
      </c>
      <c r="C113" s="42">
        <v>3.5</v>
      </c>
      <c r="D113" s="42">
        <v>2.6</v>
      </c>
      <c r="E113" s="42">
        <v>0.9</v>
      </c>
      <c r="F113" s="42">
        <v>1.4</v>
      </c>
      <c r="G113" s="43" t="s">
        <v>23</v>
      </c>
      <c r="H113" s="43" t="s">
        <v>27</v>
      </c>
      <c r="I113" s="43">
        <v>88</v>
      </c>
      <c r="J113" s="43">
        <v>35</v>
      </c>
      <c r="K113" s="43">
        <v>66</v>
      </c>
      <c r="L113" s="43">
        <v>60</v>
      </c>
      <c r="M113" s="43">
        <v>30</v>
      </c>
      <c r="N113" s="43">
        <v>30</v>
      </c>
      <c r="O113" s="43">
        <v>6</v>
      </c>
      <c r="P113" s="132">
        <v>22</v>
      </c>
      <c r="Q113" s="6"/>
    </row>
    <row r="114" spans="1:17">
      <c r="A114" s="45" t="s">
        <v>29</v>
      </c>
      <c r="B114" s="46" t="s">
        <v>74</v>
      </c>
      <c r="C114" s="42">
        <v>5</v>
      </c>
      <c r="D114" s="42">
        <v>3.2</v>
      </c>
      <c r="E114" s="42">
        <v>1.8</v>
      </c>
      <c r="F114" s="42">
        <v>2.4</v>
      </c>
      <c r="G114" s="43" t="s">
        <v>37</v>
      </c>
      <c r="H114" s="43" t="s">
        <v>27</v>
      </c>
      <c r="I114" s="43">
        <v>125</v>
      </c>
      <c r="J114" s="43">
        <v>60</v>
      </c>
      <c r="K114" s="43">
        <v>80</v>
      </c>
      <c r="L114" s="43">
        <v>75</v>
      </c>
      <c r="M114" s="43">
        <v>30</v>
      </c>
      <c r="N114" s="43">
        <v>45</v>
      </c>
      <c r="O114" s="43">
        <v>5</v>
      </c>
      <c r="P114" s="128">
        <v>45</v>
      </c>
      <c r="Q114" s="6"/>
    </row>
    <row r="115" spans="1:17">
      <c r="A115" s="45" t="s">
        <v>67</v>
      </c>
      <c r="B115" s="110" t="s">
        <v>191</v>
      </c>
      <c r="C115" s="103">
        <v>5</v>
      </c>
      <c r="D115" s="103">
        <v>3.6</v>
      </c>
      <c r="E115" s="103">
        <v>1.4</v>
      </c>
      <c r="F115" s="103">
        <v>1.8</v>
      </c>
      <c r="G115" s="101" t="s">
        <v>23</v>
      </c>
      <c r="H115" s="101" t="s">
        <v>27</v>
      </c>
      <c r="I115" s="101">
        <v>125</v>
      </c>
      <c r="J115" s="101">
        <v>45</v>
      </c>
      <c r="K115" s="101">
        <v>93</v>
      </c>
      <c r="L115" s="101">
        <v>90</v>
      </c>
      <c r="M115" s="101">
        <v>45</v>
      </c>
      <c r="N115" s="101">
        <v>45</v>
      </c>
      <c r="O115" s="101">
        <v>3</v>
      </c>
      <c r="P115" s="128">
        <v>32</v>
      </c>
      <c r="Q115" s="83"/>
    </row>
    <row r="116" spans="1:17" s="23" customFormat="1">
      <c r="A116" s="45" t="s">
        <v>113</v>
      </c>
      <c r="B116" s="84" t="s">
        <v>71</v>
      </c>
      <c r="C116" s="42">
        <v>4.5</v>
      </c>
      <c r="D116" s="42">
        <v>2.6</v>
      </c>
      <c r="E116" s="42">
        <v>1.9</v>
      </c>
      <c r="F116" s="42">
        <v>2.4</v>
      </c>
      <c r="G116" s="43" t="s">
        <v>37</v>
      </c>
      <c r="H116" s="43" t="s">
        <v>27</v>
      </c>
      <c r="I116" s="43">
        <v>113</v>
      </c>
      <c r="J116" s="43">
        <v>60</v>
      </c>
      <c r="K116" s="43">
        <v>66</v>
      </c>
      <c r="L116" s="43">
        <v>60</v>
      </c>
      <c r="M116" s="43">
        <v>15</v>
      </c>
      <c r="N116" s="43">
        <v>45</v>
      </c>
      <c r="O116" s="43">
        <v>6</v>
      </c>
      <c r="P116" s="132">
        <v>47</v>
      </c>
    </row>
    <row r="117" spans="1:17" s="23" customFormat="1">
      <c r="A117" s="198" t="s">
        <v>30</v>
      </c>
      <c r="B117" s="199"/>
      <c r="C117" s="42">
        <f>SUM(C111:C116)</f>
        <v>25</v>
      </c>
      <c r="D117" s="42">
        <f>SUM(D111:D116)</f>
        <v>15.899999999999999</v>
      </c>
      <c r="E117" s="42">
        <f>SUM(E111:E116)</f>
        <v>9.1</v>
      </c>
      <c r="F117" s="42"/>
      <c r="G117" s="43" t="s">
        <v>31</v>
      </c>
      <c r="H117" s="43" t="s">
        <v>31</v>
      </c>
      <c r="I117" s="43">
        <f>SUM(I111:I116)</f>
        <v>627</v>
      </c>
      <c r="J117" s="43"/>
      <c r="K117" s="43">
        <f t="shared" ref="K117:P117" si="8">SUM(K111:K116)</f>
        <v>403</v>
      </c>
      <c r="L117" s="43">
        <f t="shared" si="8"/>
        <v>375</v>
      </c>
      <c r="M117" s="43">
        <f t="shared" si="8"/>
        <v>150</v>
      </c>
      <c r="N117" s="43">
        <f t="shared" si="8"/>
        <v>225</v>
      </c>
      <c r="O117" s="43">
        <f t="shared" si="8"/>
        <v>28</v>
      </c>
      <c r="P117" s="128">
        <f t="shared" si="8"/>
        <v>224</v>
      </c>
    </row>
    <row r="118" spans="1:17" s="23" customFormat="1">
      <c r="A118" s="198" t="s">
        <v>32</v>
      </c>
      <c r="B118" s="199"/>
      <c r="C118" s="42"/>
      <c r="D118" s="42"/>
      <c r="E118" s="42"/>
      <c r="F118" s="42">
        <f>SUM(F111:F117)</f>
        <v>11.600000000000001</v>
      </c>
      <c r="G118" s="43"/>
      <c r="H118" s="43"/>
      <c r="I118" s="43"/>
      <c r="J118" s="43">
        <f>SUM(J111:J117)</f>
        <v>290</v>
      </c>
      <c r="K118" s="43"/>
      <c r="L118" s="43"/>
      <c r="M118" s="43"/>
      <c r="N118" s="43"/>
      <c r="O118" s="43"/>
      <c r="P118" s="128"/>
    </row>
    <row r="119" spans="1:17">
      <c r="A119" s="198" t="s">
        <v>33</v>
      </c>
      <c r="B119" s="199"/>
      <c r="C119" s="42"/>
      <c r="D119" s="42"/>
      <c r="E119" s="42"/>
      <c r="F119" s="42"/>
      <c r="G119" s="43" t="s">
        <v>31</v>
      </c>
      <c r="H119" s="43" t="s">
        <v>31</v>
      </c>
      <c r="I119" s="43"/>
      <c r="J119" s="43"/>
      <c r="K119" s="43"/>
      <c r="L119" s="43"/>
      <c r="M119" s="43"/>
      <c r="N119" s="43"/>
      <c r="O119" s="43"/>
      <c r="P119" s="128"/>
      <c r="Q119" s="6"/>
    </row>
    <row r="120" spans="1:17">
      <c r="A120" s="44" t="s">
        <v>39</v>
      </c>
      <c r="B120" s="205" t="s">
        <v>57</v>
      </c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6"/>
    </row>
    <row r="121" spans="1:17">
      <c r="A121" s="94" t="s">
        <v>21</v>
      </c>
      <c r="B121" s="46" t="s">
        <v>107</v>
      </c>
      <c r="C121" s="42">
        <v>2</v>
      </c>
      <c r="D121" s="42">
        <v>1</v>
      </c>
      <c r="E121" s="42">
        <v>1</v>
      </c>
      <c r="F121" s="42">
        <v>1.6</v>
      </c>
      <c r="G121" s="43" t="s">
        <v>23</v>
      </c>
      <c r="H121" s="43" t="s">
        <v>24</v>
      </c>
      <c r="I121" s="43">
        <v>50</v>
      </c>
      <c r="J121" s="43">
        <v>40</v>
      </c>
      <c r="K121" s="43">
        <v>26</v>
      </c>
      <c r="L121" s="43">
        <v>25</v>
      </c>
      <c r="M121" s="43"/>
      <c r="N121" s="43">
        <v>25</v>
      </c>
      <c r="O121" s="43">
        <v>1</v>
      </c>
      <c r="P121" s="128">
        <v>24</v>
      </c>
      <c r="Q121" s="91"/>
    </row>
    <row r="122" spans="1:17">
      <c r="A122" s="198" t="s">
        <v>30</v>
      </c>
      <c r="B122" s="199"/>
      <c r="C122" s="42">
        <f>SUM(C121)</f>
        <v>2</v>
      </c>
      <c r="D122" s="42">
        <f>SUM(D121)</f>
        <v>1</v>
      </c>
      <c r="E122" s="42">
        <f>SUM(E121)</f>
        <v>1</v>
      </c>
      <c r="F122" s="42"/>
      <c r="G122" s="43" t="s">
        <v>31</v>
      </c>
      <c r="H122" s="43" t="s">
        <v>31</v>
      </c>
      <c r="I122" s="43">
        <v>50</v>
      </c>
      <c r="J122" s="43"/>
      <c r="K122" s="43">
        <v>26</v>
      </c>
      <c r="L122" s="43">
        <f>SUM(L121)</f>
        <v>25</v>
      </c>
      <c r="M122" s="43"/>
      <c r="N122" s="43">
        <f>SUM(N121)</f>
        <v>25</v>
      </c>
      <c r="O122" s="43">
        <v>1</v>
      </c>
      <c r="P122" s="119">
        <v>24</v>
      </c>
      <c r="Q122" s="6"/>
    </row>
    <row r="123" spans="1:17">
      <c r="A123" s="198" t="s">
        <v>32</v>
      </c>
      <c r="B123" s="199"/>
      <c r="C123" s="42"/>
      <c r="D123" s="42"/>
      <c r="E123" s="42"/>
      <c r="F123" s="42">
        <f>SUM(F121:F122)</f>
        <v>1.6</v>
      </c>
      <c r="G123" s="43"/>
      <c r="H123" s="43"/>
      <c r="I123" s="43"/>
      <c r="J123" s="43">
        <v>40</v>
      </c>
      <c r="K123" s="43"/>
      <c r="L123" s="43"/>
      <c r="M123" s="43"/>
      <c r="N123" s="43"/>
      <c r="O123" s="43"/>
      <c r="P123" s="128"/>
      <c r="Q123" s="6"/>
    </row>
    <row r="124" spans="1:17">
      <c r="A124" s="198" t="s">
        <v>33</v>
      </c>
      <c r="B124" s="199"/>
      <c r="C124" s="42">
        <v>2</v>
      </c>
      <c r="D124" s="42">
        <v>1</v>
      </c>
      <c r="E124" s="42">
        <v>1</v>
      </c>
      <c r="F124" s="42"/>
      <c r="G124" s="43" t="s">
        <v>31</v>
      </c>
      <c r="H124" s="43" t="s">
        <v>31</v>
      </c>
      <c r="I124" s="43">
        <v>50</v>
      </c>
      <c r="J124" s="43"/>
      <c r="K124" s="43">
        <v>26</v>
      </c>
      <c r="L124" s="43">
        <v>25</v>
      </c>
      <c r="M124" s="43"/>
      <c r="N124" s="43">
        <v>25</v>
      </c>
      <c r="O124" s="43">
        <v>1</v>
      </c>
      <c r="P124" s="128">
        <v>24</v>
      </c>
      <c r="Q124" s="6"/>
    </row>
    <row r="125" spans="1:17" s="23" customFormat="1">
      <c r="A125" s="191" t="s">
        <v>76</v>
      </c>
      <c r="B125" s="202"/>
      <c r="C125" s="32">
        <f>SUM(C107,C117,C122)</f>
        <v>30</v>
      </c>
      <c r="D125" s="32">
        <f>SUM(D107,D117,D122,)</f>
        <v>19.099999999999998</v>
      </c>
      <c r="E125" s="32">
        <f>SUM(E107,E117,E122,)</f>
        <v>10.9</v>
      </c>
      <c r="F125" s="32">
        <f>SUM(F108,F118,F123,)</f>
        <v>14.200000000000001</v>
      </c>
      <c r="G125" s="33" t="s">
        <v>31</v>
      </c>
      <c r="H125" s="33" t="s">
        <v>31</v>
      </c>
      <c r="I125" s="33">
        <f>SUM(I109,I117,I122,)</f>
        <v>757</v>
      </c>
      <c r="J125" s="33">
        <f>SUM(J108,J118,J123,)</f>
        <v>360</v>
      </c>
      <c r="K125" s="33">
        <f>SUM(K107,K117,K122,)</f>
        <v>489</v>
      </c>
      <c r="L125" s="33">
        <f>SUM(L107,L117,L122)</f>
        <v>460</v>
      </c>
      <c r="M125" s="33">
        <f>SUM(M117,M122)</f>
        <v>150</v>
      </c>
      <c r="N125" s="33">
        <f>SUM(N107,N117,N122)</f>
        <v>310</v>
      </c>
      <c r="O125" s="33">
        <f>SUM(O107,O117,O122,)</f>
        <v>29</v>
      </c>
      <c r="P125" s="126">
        <f>SUM(P107,P117,P122,)</f>
        <v>268</v>
      </c>
    </row>
    <row r="126" spans="1:17" s="23" customFormat="1">
      <c r="A126" s="203" t="s">
        <v>77</v>
      </c>
      <c r="B126" s="204"/>
      <c r="C126" s="54">
        <v>60</v>
      </c>
      <c r="D126" s="54">
        <v>32.4</v>
      </c>
      <c r="E126" s="54">
        <v>27.6</v>
      </c>
      <c r="F126" s="55">
        <f>SUM(F102,F125,)</f>
        <v>24.6</v>
      </c>
      <c r="G126" s="56" t="s">
        <v>31</v>
      </c>
      <c r="H126" s="56" t="s">
        <v>31</v>
      </c>
      <c r="I126" s="56">
        <f>SUM(I102,I125,)</f>
        <v>1508</v>
      </c>
      <c r="J126" s="56">
        <f>SUM(J102,J125,)</f>
        <v>620</v>
      </c>
      <c r="K126" s="56">
        <f>SUM(K102,K125,)</f>
        <v>931</v>
      </c>
      <c r="L126" s="56">
        <f>SUM(L102,L125)</f>
        <v>880</v>
      </c>
      <c r="M126" s="56">
        <f>SUM(M102,M125)</f>
        <v>300</v>
      </c>
      <c r="N126" s="56">
        <f>SUM(N102,N125)</f>
        <v>580</v>
      </c>
      <c r="O126" s="56">
        <f>SUM(O102,O125,)</f>
        <v>51</v>
      </c>
      <c r="P126" s="133">
        <f>SUM(P102,P125,)</f>
        <v>577</v>
      </c>
    </row>
    <row r="127" spans="1:17" s="23" customFormat="1">
      <c r="A127" s="183" t="s">
        <v>78</v>
      </c>
      <c r="B127" s="184"/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</row>
    <row r="128" spans="1:17" s="23" customFormat="1">
      <c r="A128" s="185" t="s">
        <v>79</v>
      </c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</row>
    <row r="129" spans="1:17" s="23" customFormat="1">
      <c r="A129" s="77" t="s">
        <v>19</v>
      </c>
      <c r="B129" s="210" t="s">
        <v>20</v>
      </c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</row>
    <row r="130" spans="1:17" s="23" customFormat="1">
      <c r="A130" s="78" t="s">
        <v>21</v>
      </c>
      <c r="B130" s="79" t="s">
        <v>22</v>
      </c>
      <c r="C130" s="80">
        <v>2</v>
      </c>
      <c r="D130" s="80">
        <v>1.2</v>
      </c>
      <c r="E130" s="80">
        <v>0.8</v>
      </c>
      <c r="F130" s="80"/>
      <c r="G130" s="81" t="s">
        <v>37</v>
      </c>
      <c r="H130" s="81" t="s">
        <v>24</v>
      </c>
      <c r="I130" s="22">
        <v>50</v>
      </c>
      <c r="J130" s="22"/>
      <c r="K130" s="22">
        <v>30</v>
      </c>
      <c r="L130" s="22">
        <v>30</v>
      </c>
      <c r="M130" s="22"/>
      <c r="N130" s="22">
        <v>30</v>
      </c>
      <c r="O130" s="22"/>
      <c r="P130" s="125">
        <v>20</v>
      </c>
    </row>
    <row r="131" spans="1:17" s="23" customFormat="1">
      <c r="A131" s="212" t="s">
        <v>30</v>
      </c>
      <c r="B131" s="213"/>
      <c r="C131" s="80">
        <f>SUM(C130)</f>
        <v>2</v>
      </c>
      <c r="D131" s="80">
        <v>1.2</v>
      </c>
      <c r="E131" s="80">
        <v>0.8</v>
      </c>
      <c r="F131" s="80"/>
      <c r="G131" s="81"/>
      <c r="H131" s="81" t="s">
        <v>31</v>
      </c>
      <c r="I131" s="81">
        <v>50</v>
      </c>
      <c r="J131" s="81"/>
      <c r="K131" s="81">
        <v>30</v>
      </c>
      <c r="L131" s="81">
        <v>30</v>
      </c>
      <c r="M131" s="81"/>
      <c r="N131" s="81">
        <v>30</v>
      </c>
      <c r="O131" s="81"/>
      <c r="P131" s="134">
        <v>20</v>
      </c>
    </row>
    <row r="132" spans="1:17" s="23" customFormat="1">
      <c r="A132" s="212" t="s">
        <v>32</v>
      </c>
      <c r="B132" s="213"/>
      <c r="C132" s="80"/>
      <c r="D132" s="80"/>
      <c r="E132" s="80"/>
      <c r="F132" s="80"/>
      <c r="G132" s="81"/>
      <c r="H132" s="81"/>
      <c r="I132" s="81"/>
      <c r="J132" s="81"/>
      <c r="K132" s="81"/>
      <c r="L132" s="81"/>
      <c r="M132" s="81"/>
      <c r="N132" s="81"/>
      <c r="O132" s="81"/>
      <c r="P132" s="134"/>
    </row>
    <row r="133" spans="1:17" s="23" customFormat="1">
      <c r="A133" s="212" t="s">
        <v>33</v>
      </c>
      <c r="B133" s="213"/>
      <c r="C133" s="80">
        <v>2</v>
      </c>
      <c r="D133" s="80">
        <v>1.2</v>
      </c>
      <c r="E133" s="80">
        <v>0.8</v>
      </c>
      <c r="F133" s="80"/>
      <c r="G133" s="81" t="s">
        <v>31</v>
      </c>
      <c r="H133" s="81" t="s">
        <v>31</v>
      </c>
      <c r="I133" s="81">
        <v>50</v>
      </c>
      <c r="J133" s="81"/>
      <c r="K133" s="81">
        <v>30</v>
      </c>
      <c r="L133" s="81">
        <v>30</v>
      </c>
      <c r="M133" s="81"/>
      <c r="N133" s="81">
        <v>30</v>
      </c>
      <c r="O133" s="81"/>
      <c r="P133" s="134">
        <v>20</v>
      </c>
    </row>
    <row r="134" spans="1:17">
      <c r="A134" s="44" t="s">
        <v>19</v>
      </c>
      <c r="B134" s="205" t="s">
        <v>40</v>
      </c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6"/>
    </row>
    <row r="135" spans="1:17">
      <c r="A135" s="45" t="s">
        <v>21</v>
      </c>
      <c r="B135" s="110" t="s">
        <v>190</v>
      </c>
      <c r="C135" s="103">
        <v>2</v>
      </c>
      <c r="D135" s="103">
        <v>1.3</v>
      </c>
      <c r="E135" s="103">
        <v>0.7</v>
      </c>
      <c r="F135" s="103">
        <v>0.6</v>
      </c>
      <c r="G135" s="101" t="s">
        <v>23</v>
      </c>
      <c r="H135" s="101" t="s">
        <v>27</v>
      </c>
      <c r="I135" s="101">
        <v>50</v>
      </c>
      <c r="J135" s="101">
        <v>15</v>
      </c>
      <c r="K135" s="101">
        <v>32</v>
      </c>
      <c r="L135" s="101">
        <v>30</v>
      </c>
      <c r="M135" s="101">
        <v>15</v>
      </c>
      <c r="N135" s="101">
        <v>15</v>
      </c>
      <c r="O135" s="101">
        <v>2</v>
      </c>
      <c r="P135" s="128">
        <v>18</v>
      </c>
      <c r="Q135" s="76"/>
    </row>
    <row r="136" spans="1:17">
      <c r="A136" s="45" t="s">
        <v>25</v>
      </c>
      <c r="B136" s="57" t="s">
        <v>82</v>
      </c>
      <c r="C136" s="42">
        <v>4.5</v>
      </c>
      <c r="D136" s="42">
        <v>2.6</v>
      </c>
      <c r="E136" s="42">
        <v>1.9</v>
      </c>
      <c r="F136" s="42">
        <v>1.8</v>
      </c>
      <c r="G136" s="43" t="s">
        <v>37</v>
      </c>
      <c r="H136" s="43" t="s">
        <v>27</v>
      </c>
      <c r="I136" s="43">
        <v>113</v>
      </c>
      <c r="J136" s="43">
        <v>45</v>
      </c>
      <c r="K136" s="43">
        <v>66</v>
      </c>
      <c r="L136" s="43">
        <v>60</v>
      </c>
      <c r="M136" s="43">
        <v>30</v>
      </c>
      <c r="N136" s="43">
        <v>30</v>
      </c>
      <c r="O136" s="43">
        <v>6</v>
      </c>
      <c r="P136" s="128">
        <v>47</v>
      </c>
      <c r="Q136" s="6"/>
    </row>
    <row r="137" spans="1:17">
      <c r="A137" s="45" t="s">
        <v>28</v>
      </c>
      <c r="B137" s="57" t="s">
        <v>83</v>
      </c>
      <c r="C137" s="42">
        <v>3.5</v>
      </c>
      <c r="D137" s="42">
        <v>2.1</v>
      </c>
      <c r="E137" s="42">
        <v>1.4</v>
      </c>
      <c r="F137" s="42">
        <v>1.3</v>
      </c>
      <c r="G137" s="43" t="s">
        <v>23</v>
      </c>
      <c r="H137" s="43" t="s">
        <v>27</v>
      </c>
      <c r="I137" s="43">
        <v>105</v>
      </c>
      <c r="J137" s="43">
        <v>40</v>
      </c>
      <c r="K137" s="43">
        <v>62</v>
      </c>
      <c r="L137" s="43">
        <v>60</v>
      </c>
      <c r="M137" s="43">
        <v>30</v>
      </c>
      <c r="N137" s="43">
        <v>30</v>
      </c>
      <c r="O137" s="43">
        <v>2</v>
      </c>
      <c r="P137" s="128">
        <v>43</v>
      </c>
      <c r="Q137" s="6"/>
    </row>
    <row r="138" spans="1:17">
      <c r="A138" s="45" t="s">
        <v>29</v>
      </c>
      <c r="B138" s="51" t="s">
        <v>80</v>
      </c>
      <c r="C138" s="42">
        <v>3.5</v>
      </c>
      <c r="D138" s="42">
        <v>1.8</v>
      </c>
      <c r="E138" s="42">
        <v>1.7</v>
      </c>
      <c r="F138" s="42">
        <v>1.6</v>
      </c>
      <c r="G138" s="43" t="s">
        <v>37</v>
      </c>
      <c r="H138" s="43" t="s">
        <v>27</v>
      </c>
      <c r="I138" s="43">
        <v>88</v>
      </c>
      <c r="J138" s="43">
        <v>40</v>
      </c>
      <c r="K138" s="43">
        <v>46</v>
      </c>
      <c r="L138" s="43">
        <v>45</v>
      </c>
      <c r="M138" s="43">
        <v>15</v>
      </c>
      <c r="N138" s="43">
        <v>30</v>
      </c>
      <c r="O138" s="43">
        <v>1</v>
      </c>
      <c r="P138" s="124">
        <v>42</v>
      </c>
      <c r="Q138" s="89"/>
    </row>
    <row r="139" spans="1:17">
      <c r="A139" s="45" t="s">
        <v>67</v>
      </c>
      <c r="B139" s="57" t="s">
        <v>81</v>
      </c>
      <c r="C139" s="42">
        <v>3.5</v>
      </c>
      <c r="D139" s="42">
        <v>1.8</v>
      </c>
      <c r="E139" s="42">
        <v>1.7</v>
      </c>
      <c r="F139" s="42">
        <v>2</v>
      </c>
      <c r="G139" s="43" t="s">
        <v>37</v>
      </c>
      <c r="H139" s="43" t="s">
        <v>27</v>
      </c>
      <c r="I139" s="43">
        <v>88</v>
      </c>
      <c r="J139" s="43">
        <v>50</v>
      </c>
      <c r="K139" s="43">
        <v>46</v>
      </c>
      <c r="L139" s="43">
        <v>45</v>
      </c>
      <c r="M139" s="43">
        <v>15</v>
      </c>
      <c r="N139" s="43">
        <v>30</v>
      </c>
      <c r="O139" s="43">
        <v>1</v>
      </c>
      <c r="P139" s="128">
        <v>42</v>
      </c>
      <c r="Q139" s="85"/>
    </row>
    <row r="140" spans="1:17">
      <c r="A140" s="198" t="s">
        <v>30</v>
      </c>
      <c r="B140" s="199"/>
      <c r="C140" s="42">
        <f>SUM(C135:C139)</f>
        <v>17</v>
      </c>
      <c r="D140" s="42">
        <f>SUM(D135:D139)</f>
        <v>9.6</v>
      </c>
      <c r="E140" s="42">
        <f>SUM(E135:E139)</f>
        <v>7.3999999999999995</v>
      </c>
      <c r="F140" s="42"/>
      <c r="G140" s="43" t="s">
        <v>31</v>
      </c>
      <c r="H140" s="43" t="s">
        <v>31</v>
      </c>
      <c r="I140" s="43">
        <f>SUM(I135:I139)</f>
        <v>444</v>
      </c>
      <c r="J140" s="43"/>
      <c r="K140" s="43">
        <f t="shared" ref="K140:P140" si="9">SUM(K135:K139)</f>
        <v>252</v>
      </c>
      <c r="L140" s="43">
        <f t="shared" si="9"/>
        <v>240</v>
      </c>
      <c r="M140" s="43">
        <f t="shared" si="9"/>
        <v>105</v>
      </c>
      <c r="N140" s="43">
        <f t="shared" si="9"/>
        <v>135</v>
      </c>
      <c r="O140" s="43">
        <f t="shared" si="9"/>
        <v>12</v>
      </c>
      <c r="P140" s="128">
        <f t="shared" si="9"/>
        <v>192</v>
      </c>
      <c r="Q140" s="6"/>
    </row>
    <row r="141" spans="1:17">
      <c r="A141" s="198" t="s">
        <v>32</v>
      </c>
      <c r="B141" s="199"/>
      <c r="C141" s="42"/>
      <c r="D141" s="42"/>
      <c r="E141" s="42"/>
      <c r="F141" s="42">
        <f>SUM(F135:F140)</f>
        <v>7.3000000000000007</v>
      </c>
      <c r="G141" s="43"/>
      <c r="H141" s="43"/>
      <c r="I141" s="43"/>
      <c r="J141" s="43">
        <f>SUM(J135:J140)</f>
        <v>190</v>
      </c>
      <c r="K141" s="43"/>
      <c r="L141" s="43"/>
      <c r="M141" s="43"/>
      <c r="N141" s="43"/>
      <c r="O141" s="43"/>
      <c r="P141" s="131"/>
      <c r="Q141" s="6"/>
    </row>
    <row r="142" spans="1:17">
      <c r="A142" s="198" t="s">
        <v>33</v>
      </c>
      <c r="B142" s="199"/>
      <c r="C142" s="42"/>
      <c r="D142" s="42"/>
      <c r="E142" s="42"/>
      <c r="F142" s="42"/>
      <c r="G142" s="43" t="s">
        <v>31</v>
      </c>
      <c r="H142" s="43" t="s">
        <v>31</v>
      </c>
      <c r="I142" s="43"/>
      <c r="J142" s="43"/>
      <c r="K142" s="43"/>
      <c r="L142" s="43"/>
      <c r="M142" s="43"/>
      <c r="N142" s="43"/>
      <c r="O142" s="43"/>
      <c r="P142" s="131"/>
      <c r="Q142" s="6"/>
    </row>
    <row r="143" spans="1:17">
      <c r="A143" s="44" t="s">
        <v>34</v>
      </c>
      <c r="B143" s="235" t="s">
        <v>57</v>
      </c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6"/>
    </row>
    <row r="144" spans="1:17">
      <c r="A144" s="95" t="s">
        <v>21</v>
      </c>
      <c r="B144" s="46" t="s">
        <v>119</v>
      </c>
      <c r="C144" s="42">
        <v>3</v>
      </c>
      <c r="D144" s="42">
        <v>1.8</v>
      </c>
      <c r="E144" s="42">
        <v>1.2</v>
      </c>
      <c r="F144" s="42">
        <v>1.2</v>
      </c>
      <c r="G144" s="43" t="s">
        <v>23</v>
      </c>
      <c r="H144" s="43" t="s">
        <v>24</v>
      </c>
      <c r="I144" s="43">
        <v>75</v>
      </c>
      <c r="J144" s="43">
        <v>40</v>
      </c>
      <c r="K144" s="43">
        <v>46</v>
      </c>
      <c r="L144" s="43">
        <v>45</v>
      </c>
      <c r="M144" s="43">
        <v>15</v>
      </c>
      <c r="N144" s="43">
        <v>30</v>
      </c>
      <c r="O144" s="43">
        <v>1</v>
      </c>
      <c r="P144" s="139">
        <v>29</v>
      </c>
      <c r="Q144" s="91"/>
    </row>
    <row r="145" spans="1:17">
      <c r="A145" s="95" t="s">
        <v>25</v>
      </c>
      <c r="B145" s="46" t="s">
        <v>118</v>
      </c>
      <c r="C145" s="42">
        <v>2</v>
      </c>
      <c r="D145" s="42">
        <v>1.4</v>
      </c>
      <c r="E145" s="42">
        <v>0.6</v>
      </c>
      <c r="F145" s="42">
        <v>1.2</v>
      </c>
      <c r="G145" s="43" t="s">
        <v>23</v>
      </c>
      <c r="H145" s="43" t="s">
        <v>24</v>
      </c>
      <c r="I145" s="43">
        <v>50</v>
      </c>
      <c r="J145" s="43">
        <v>30</v>
      </c>
      <c r="K145" s="43">
        <v>34</v>
      </c>
      <c r="L145" s="43">
        <v>30</v>
      </c>
      <c r="M145" s="43">
        <v>10</v>
      </c>
      <c r="N145" s="43">
        <v>20</v>
      </c>
      <c r="O145" s="43">
        <v>4</v>
      </c>
      <c r="P145" s="128">
        <v>16</v>
      </c>
      <c r="Q145" s="6"/>
    </row>
    <row r="146" spans="1:17">
      <c r="A146" s="95" t="s">
        <v>28</v>
      </c>
      <c r="B146" s="74" t="s">
        <v>108</v>
      </c>
      <c r="C146" s="42">
        <v>2</v>
      </c>
      <c r="D146" s="42">
        <v>1.4</v>
      </c>
      <c r="E146" s="42">
        <v>0.6</v>
      </c>
      <c r="F146" s="42">
        <v>1.2</v>
      </c>
      <c r="G146" s="43" t="s">
        <v>23</v>
      </c>
      <c r="H146" s="43" t="s">
        <v>24</v>
      </c>
      <c r="I146" s="43">
        <v>50</v>
      </c>
      <c r="J146" s="43">
        <v>30</v>
      </c>
      <c r="K146" s="43">
        <v>34</v>
      </c>
      <c r="L146" s="43">
        <v>30</v>
      </c>
      <c r="M146" s="43">
        <v>10</v>
      </c>
      <c r="N146" s="43">
        <v>20</v>
      </c>
      <c r="O146" s="43">
        <v>4</v>
      </c>
      <c r="P146" s="128">
        <v>16</v>
      </c>
      <c r="Q146" s="89"/>
    </row>
    <row r="147" spans="1:17">
      <c r="A147" s="95" t="s">
        <v>29</v>
      </c>
      <c r="B147" s="57" t="s">
        <v>116</v>
      </c>
      <c r="C147" s="42">
        <v>4</v>
      </c>
      <c r="D147" s="42">
        <v>2.5</v>
      </c>
      <c r="E147" s="42">
        <v>1.5</v>
      </c>
      <c r="F147" s="42">
        <v>1.6</v>
      </c>
      <c r="G147" s="43" t="s">
        <v>23</v>
      </c>
      <c r="H147" s="43" t="s">
        <v>24</v>
      </c>
      <c r="I147" s="43">
        <v>100</v>
      </c>
      <c r="J147" s="43">
        <v>40</v>
      </c>
      <c r="K147" s="43">
        <v>62</v>
      </c>
      <c r="L147" s="43">
        <v>60</v>
      </c>
      <c r="M147" s="43">
        <v>30</v>
      </c>
      <c r="N147" s="43">
        <v>30</v>
      </c>
      <c r="O147" s="43">
        <v>2</v>
      </c>
      <c r="P147" s="128">
        <v>38</v>
      </c>
      <c r="Q147" s="85"/>
    </row>
    <row r="148" spans="1:17">
      <c r="A148" s="198" t="s">
        <v>30</v>
      </c>
      <c r="B148" s="199"/>
      <c r="C148" s="42">
        <f>SUM(C144:C147)</f>
        <v>11</v>
      </c>
      <c r="D148" s="42">
        <f>SUM(D144:D147)</f>
        <v>7.1</v>
      </c>
      <c r="E148" s="42">
        <f>SUM(E144:E147)</f>
        <v>3.9</v>
      </c>
      <c r="F148" s="42"/>
      <c r="G148" s="43" t="s">
        <v>31</v>
      </c>
      <c r="H148" s="43" t="s">
        <v>31</v>
      </c>
      <c r="I148" s="43">
        <f>SUM(I144:I147)</f>
        <v>275</v>
      </c>
      <c r="J148" s="43"/>
      <c r="K148" s="43">
        <f t="shared" ref="K148:P148" si="10">SUM(K144:K147)</f>
        <v>176</v>
      </c>
      <c r="L148" s="43">
        <f t="shared" si="10"/>
        <v>165</v>
      </c>
      <c r="M148" s="43">
        <f t="shared" si="10"/>
        <v>65</v>
      </c>
      <c r="N148" s="43">
        <f t="shared" si="10"/>
        <v>100</v>
      </c>
      <c r="O148" s="43">
        <f t="shared" si="10"/>
        <v>11</v>
      </c>
      <c r="P148" s="128">
        <f t="shared" si="10"/>
        <v>99</v>
      </c>
      <c r="Q148" s="6"/>
    </row>
    <row r="149" spans="1:17" s="23" customFormat="1">
      <c r="A149" s="198" t="s">
        <v>32</v>
      </c>
      <c r="B149" s="199"/>
      <c r="C149" s="42"/>
      <c r="D149" s="42"/>
      <c r="E149" s="42"/>
      <c r="F149" s="42">
        <f>SUM(F144:F148)</f>
        <v>5.1999999999999993</v>
      </c>
      <c r="G149" s="43"/>
      <c r="H149" s="43"/>
      <c r="I149" s="43"/>
      <c r="J149" s="43">
        <f>SUM(J144:J148)</f>
        <v>140</v>
      </c>
      <c r="K149" s="43"/>
      <c r="L149" s="43"/>
      <c r="M149" s="43"/>
      <c r="N149" s="43"/>
      <c r="O149" s="43"/>
      <c r="P149" s="128"/>
    </row>
    <row r="150" spans="1:17" s="23" customFormat="1">
      <c r="A150" s="198" t="s">
        <v>33</v>
      </c>
      <c r="B150" s="199"/>
      <c r="C150" s="42">
        <v>11</v>
      </c>
      <c r="D150" s="42">
        <f>SUM(D148)</f>
        <v>7.1</v>
      </c>
      <c r="E150" s="42">
        <f>SUM(E148)</f>
        <v>3.9</v>
      </c>
      <c r="F150" s="42"/>
      <c r="G150" s="43" t="s">
        <v>31</v>
      </c>
      <c r="H150" s="43" t="s">
        <v>31</v>
      </c>
      <c r="I150" s="43">
        <v>295</v>
      </c>
      <c r="J150" s="43"/>
      <c r="K150" s="43">
        <v>176</v>
      </c>
      <c r="L150" s="43">
        <v>165</v>
      </c>
      <c r="M150" s="43">
        <v>65</v>
      </c>
      <c r="N150" s="43">
        <v>100</v>
      </c>
      <c r="O150" s="43">
        <v>11</v>
      </c>
      <c r="P150" s="128">
        <v>119</v>
      </c>
    </row>
    <row r="151" spans="1:17" s="12" customFormat="1">
      <c r="A151" s="191" t="s">
        <v>85</v>
      </c>
      <c r="B151" s="202"/>
      <c r="C151" s="32">
        <f>SUM(C131,C140,C148)</f>
        <v>30</v>
      </c>
      <c r="D151" s="32">
        <f>SUM(D131,D140,D148,)</f>
        <v>17.899999999999999</v>
      </c>
      <c r="E151" s="32">
        <f>SUM(E131,E140,E148,)</f>
        <v>12.1</v>
      </c>
      <c r="F151" s="32">
        <f>SUM(F132,F141,F149,)</f>
        <v>12.5</v>
      </c>
      <c r="G151" s="33" t="s">
        <v>31</v>
      </c>
      <c r="H151" s="33" t="s">
        <v>31</v>
      </c>
      <c r="I151" s="33">
        <f>SUM(I131,I140,I148,)</f>
        <v>769</v>
      </c>
      <c r="J151" s="33">
        <f>SUM(J132,J141,J149,)</f>
        <v>330</v>
      </c>
      <c r="K151" s="33">
        <f>SUM(K131,K140,K148,)</f>
        <v>458</v>
      </c>
      <c r="L151" s="33">
        <f>SUM(L131,L140,L148)</f>
        <v>435</v>
      </c>
      <c r="M151" s="33">
        <f>SUM(M131,M140,M148,)</f>
        <v>170</v>
      </c>
      <c r="N151" s="33">
        <f>SUM(N131,N140,N148)</f>
        <v>265</v>
      </c>
      <c r="O151" s="33">
        <f>SUM(O131,O140,O148,)</f>
        <v>23</v>
      </c>
      <c r="P151" s="126">
        <f>SUM(P131,P140,P148,)</f>
        <v>311</v>
      </c>
    </row>
    <row r="152" spans="1:17">
      <c r="A152" s="219" t="s">
        <v>86</v>
      </c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6"/>
    </row>
    <row r="153" spans="1:17">
      <c r="A153" s="44" t="s">
        <v>19</v>
      </c>
      <c r="B153" s="205" t="s">
        <v>40</v>
      </c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6"/>
    </row>
    <row r="154" spans="1:17">
      <c r="A154" s="45" t="s">
        <v>21</v>
      </c>
      <c r="B154" s="59" t="s">
        <v>87</v>
      </c>
      <c r="C154" s="42">
        <v>4.5</v>
      </c>
      <c r="D154" s="42">
        <v>1.9</v>
      </c>
      <c r="E154" s="42">
        <v>2.6</v>
      </c>
      <c r="F154" s="42">
        <v>2</v>
      </c>
      <c r="G154" s="43" t="s">
        <v>37</v>
      </c>
      <c r="H154" s="43" t="s">
        <v>27</v>
      </c>
      <c r="I154" s="43">
        <v>113</v>
      </c>
      <c r="J154" s="43">
        <v>50</v>
      </c>
      <c r="K154" s="43">
        <v>47</v>
      </c>
      <c r="L154" s="43">
        <v>45</v>
      </c>
      <c r="M154" s="43">
        <v>15</v>
      </c>
      <c r="N154" s="43">
        <v>30</v>
      </c>
      <c r="O154" s="43">
        <v>2</v>
      </c>
      <c r="P154" s="128">
        <v>66</v>
      </c>
      <c r="Q154" s="6"/>
    </row>
    <row r="155" spans="1:17">
      <c r="A155" s="45" t="s">
        <v>25</v>
      </c>
      <c r="B155" s="59" t="s">
        <v>88</v>
      </c>
      <c r="C155" s="42">
        <v>2</v>
      </c>
      <c r="D155" s="42">
        <v>1.3</v>
      </c>
      <c r="E155" s="42">
        <v>0.7</v>
      </c>
      <c r="F155" s="42">
        <v>1.8</v>
      </c>
      <c r="G155" s="43" t="s">
        <v>23</v>
      </c>
      <c r="H155" s="43" t="s">
        <v>27</v>
      </c>
      <c r="I155" s="43">
        <v>50</v>
      </c>
      <c r="J155" s="43">
        <v>45</v>
      </c>
      <c r="K155" s="43">
        <v>32</v>
      </c>
      <c r="L155" s="43">
        <v>30</v>
      </c>
      <c r="M155" s="43"/>
      <c r="N155" s="43">
        <v>30</v>
      </c>
      <c r="O155" s="43">
        <v>2</v>
      </c>
      <c r="P155" s="128">
        <v>18</v>
      </c>
      <c r="Q155" s="6"/>
    </row>
    <row r="156" spans="1:17">
      <c r="A156" s="45" t="s">
        <v>28</v>
      </c>
      <c r="B156" s="58" t="s">
        <v>84</v>
      </c>
      <c r="C156" s="42">
        <v>3.5</v>
      </c>
      <c r="D156" s="42">
        <v>2</v>
      </c>
      <c r="E156" s="42">
        <v>1.5</v>
      </c>
      <c r="F156" s="42">
        <v>1.2</v>
      </c>
      <c r="G156" s="43" t="s">
        <v>37</v>
      </c>
      <c r="H156" s="43" t="s">
        <v>27</v>
      </c>
      <c r="I156" s="43">
        <v>88</v>
      </c>
      <c r="J156" s="43">
        <v>30</v>
      </c>
      <c r="K156" s="43">
        <v>51</v>
      </c>
      <c r="L156" s="43">
        <v>45</v>
      </c>
      <c r="M156" s="43">
        <v>15</v>
      </c>
      <c r="N156" s="43">
        <v>30</v>
      </c>
      <c r="O156" s="43">
        <v>6</v>
      </c>
      <c r="P156" s="124">
        <v>37</v>
      </c>
      <c r="Q156" s="89"/>
    </row>
    <row r="157" spans="1:17" s="23" customFormat="1">
      <c r="A157" s="45" t="s">
        <v>29</v>
      </c>
      <c r="B157" s="61" t="s">
        <v>91</v>
      </c>
      <c r="C157" s="42">
        <v>2</v>
      </c>
      <c r="D157" s="42">
        <v>1.2</v>
      </c>
      <c r="E157" s="42">
        <v>0.8</v>
      </c>
      <c r="F157" s="42">
        <v>0.8</v>
      </c>
      <c r="G157" s="43" t="s">
        <v>23</v>
      </c>
      <c r="H157" s="43" t="s">
        <v>27</v>
      </c>
      <c r="I157" s="43">
        <v>50</v>
      </c>
      <c r="J157" s="43">
        <v>20</v>
      </c>
      <c r="K157" s="43">
        <v>31</v>
      </c>
      <c r="L157" s="43">
        <v>30</v>
      </c>
      <c r="M157" s="43">
        <v>15</v>
      </c>
      <c r="N157" s="43">
        <v>15</v>
      </c>
      <c r="O157" s="43">
        <v>1</v>
      </c>
      <c r="P157" s="128">
        <v>19</v>
      </c>
    </row>
    <row r="158" spans="1:17" s="23" customFormat="1">
      <c r="A158" s="198" t="s">
        <v>30</v>
      </c>
      <c r="B158" s="199"/>
      <c r="C158" s="42">
        <f>SUM(C154:C157)</f>
        <v>12</v>
      </c>
      <c r="D158" s="42">
        <f>SUM(D154:D157)</f>
        <v>6.4</v>
      </c>
      <c r="E158" s="42">
        <f>SUM(E154:E157)</f>
        <v>5.6</v>
      </c>
      <c r="F158" s="42"/>
      <c r="G158" s="43" t="s">
        <v>31</v>
      </c>
      <c r="H158" s="43" t="s">
        <v>31</v>
      </c>
      <c r="I158" s="43">
        <f>SUM(I154:I157)</f>
        <v>301</v>
      </c>
      <c r="J158" s="43"/>
      <c r="K158" s="43">
        <f t="shared" ref="K158:O158" si="11">SUM(K154:K157)</f>
        <v>161</v>
      </c>
      <c r="L158" s="43">
        <f t="shared" si="11"/>
        <v>150</v>
      </c>
      <c r="M158" s="43">
        <f t="shared" si="11"/>
        <v>45</v>
      </c>
      <c r="N158" s="43">
        <f t="shared" si="11"/>
        <v>105</v>
      </c>
      <c r="O158" s="43">
        <f t="shared" si="11"/>
        <v>11</v>
      </c>
      <c r="P158" s="128">
        <f>SUM(P154:P157)</f>
        <v>140</v>
      </c>
    </row>
    <row r="159" spans="1:17" s="23" customFormat="1">
      <c r="A159" s="198" t="s">
        <v>32</v>
      </c>
      <c r="B159" s="199"/>
      <c r="C159" s="42"/>
      <c r="D159" s="42"/>
      <c r="E159" s="42"/>
      <c r="F159" s="42">
        <f>SUM(F154:F158)</f>
        <v>5.8</v>
      </c>
      <c r="G159" s="43"/>
      <c r="H159" s="43"/>
      <c r="I159" s="43"/>
      <c r="J159" s="43">
        <f>SUM(J154:J158)</f>
        <v>145</v>
      </c>
      <c r="K159" s="43"/>
      <c r="L159" s="43"/>
      <c r="M159" s="43"/>
      <c r="N159" s="43"/>
      <c r="O159" s="43"/>
      <c r="P159" s="128"/>
    </row>
    <row r="160" spans="1:17">
      <c r="A160" s="198" t="s">
        <v>33</v>
      </c>
      <c r="B160" s="199"/>
      <c r="C160" s="42"/>
      <c r="D160" s="42"/>
      <c r="E160" s="42"/>
      <c r="F160" s="42"/>
      <c r="G160" s="43" t="s">
        <v>31</v>
      </c>
      <c r="H160" s="43" t="s">
        <v>31</v>
      </c>
      <c r="I160" s="43"/>
      <c r="J160" s="43"/>
      <c r="K160" s="43"/>
      <c r="L160" s="43"/>
      <c r="M160" s="43"/>
      <c r="N160" s="43"/>
      <c r="O160" s="43"/>
      <c r="P160" s="128"/>
      <c r="Q160" s="6"/>
    </row>
    <row r="161" spans="1:17">
      <c r="A161" s="44" t="s">
        <v>34</v>
      </c>
      <c r="B161" s="205" t="s">
        <v>57</v>
      </c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6"/>
    </row>
    <row r="162" spans="1:17">
      <c r="A162" s="95" t="s">
        <v>21</v>
      </c>
      <c r="B162" s="67" t="s">
        <v>121</v>
      </c>
      <c r="C162" s="103">
        <v>2</v>
      </c>
      <c r="D162" s="103">
        <v>1.3</v>
      </c>
      <c r="E162" s="103">
        <v>0.7</v>
      </c>
      <c r="F162" s="103">
        <v>1.8</v>
      </c>
      <c r="G162" s="101" t="s">
        <v>23</v>
      </c>
      <c r="H162" s="101" t="s">
        <v>24</v>
      </c>
      <c r="I162" s="101">
        <v>50</v>
      </c>
      <c r="J162" s="101">
        <v>45</v>
      </c>
      <c r="K162" s="101">
        <v>32</v>
      </c>
      <c r="L162" s="101">
        <v>30</v>
      </c>
      <c r="M162" s="101"/>
      <c r="N162" s="101">
        <v>30</v>
      </c>
      <c r="O162" s="101">
        <v>2</v>
      </c>
      <c r="P162" s="128">
        <v>18</v>
      </c>
      <c r="Q162" s="83"/>
    </row>
    <row r="163" spans="1:17">
      <c r="A163" s="45" t="s">
        <v>25</v>
      </c>
      <c r="B163" s="57" t="s">
        <v>109</v>
      </c>
      <c r="C163" s="103">
        <v>2</v>
      </c>
      <c r="D163" s="103">
        <v>1.2</v>
      </c>
      <c r="E163" s="103">
        <v>0.8</v>
      </c>
      <c r="F163" s="103">
        <v>1.8</v>
      </c>
      <c r="G163" s="101" t="s">
        <v>23</v>
      </c>
      <c r="H163" s="101" t="s">
        <v>24</v>
      </c>
      <c r="I163" s="101">
        <v>50</v>
      </c>
      <c r="J163" s="101">
        <v>45</v>
      </c>
      <c r="K163" s="101">
        <v>31</v>
      </c>
      <c r="L163" s="101">
        <v>30</v>
      </c>
      <c r="M163" s="101"/>
      <c r="N163" s="101">
        <v>30</v>
      </c>
      <c r="O163" s="101">
        <v>1</v>
      </c>
      <c r="P163" s="128">
        <v>19</v>
      </c>
      <c r="Q163" s="69"/>
    </row>
    <row r="164" spans="1:17" ht="25.5">
      <c r="A164" s="45" t="s">
        <v>28</v>
      </c>
      <c r="B164" s="57" t="s">
        <v>127</v>
      </c>
      <c r="C164" s="103">
        <v>2</v>
      </c>
      <c r="D164" s="103">
        <v>1.2</v>
      </c>
      <c r="E164" s="103">
        <v>0.8</v>
      </c>
      <c r="F164" s="103">
        <v>1</v>
      </c>
      <c r="G164" s="101" t="s">
        <v>23</v>
      </c>
      <c r="H164" s="101" t="s">
        <v>24</v>
      </c>
      <c r="I164" s="101">
        <v>50</v>
      </c>
      <c r="J164" s="101">
        <v>25</v>
      </c>
      <c r="K164" s="101">
        <v>31</v>
      </c>
      <c r="L164" s="101">
        <v>30</v>
      </c>
      <c r="M164" s="101">
        <v>15</v>
      </c>
      <c r="N164" s="101">
        <v>15</v>
      </c>
      <c r="O164" s="101">
        <v>1</v>
      </c>
      <c r="P164" s="135">
        <v>19</v>
      </c>
      <c r="Q164" s="89"/>
    </row>
    <row r="165" spans="1:17">
      <c r="A165" s="45" t="s">
        <v>29</v>
      </c>
      <c r="B165" s="70" t="s">
        <v>110</v>
      </c>
      <c r="C165" s="103">
        <v>2</v>
      </c>
      <c r="D165" s="103">
        <v>1.2</v>
      </c>
      <c r="E165" s="103">
        <v>0.8</v>
      </c>
      <c r="F165" s="103">
        <v>0.8</v>
      </c>
      <c r="G165" s="101"/>
      <c r="H165" s="101"/>
      <c r="I165" s="101">
        <v>50</v>
      </c>
      <c r="J165" s="101">
        <v>20</v>
      </c>
      <c r="K165" s="101">
        <v>31</v>
      </c>
      <c r="L165" s="101">
        <v>30</v>
      </c>
      <c r="M165" s="101">
        <v>10</v>
      </c>
      <c r="N165" s="101">
        <v>20</v>
      </c>
      <c r="O165" s="101">
        <v>1</v>
      </c>
      <c r="P165" s="128">
        <v>19</v>
      </c>
      <c r="Q165" s="90"/>
    </row>
    <row r="166" spans="1:17">
      <c r="A166" s="45">
        <v>5</v>
      </c>
      <c r="B166" s="46" t="s">
        <v>133</v>
      </c>
      <c r="C166" s="103">
        <v>2</v>
      </c>
      <c r="D166" s="103">
        <v>0.5</v>
      </c>
      <c r="E166" s="103">
        <v>1.5</v>
      </c>
      <c r="F166" s="103">
        <v>2</v>
      </c>
      <c r="G166" s="101" t="s">
        <v>23</v>
      </c>
      <c r="H166" s="101" t="s">
        <v>24</v>
      </c>
      <c r="I166" s="215" t="s">
        <v>150</v>
      </c>
      <c r="J166" s="216"/>
      <c r="K166" s="216"/>
      <c r="L166" s="216"/>
      <c r="M166" s="216"/>
      <c r="N166" s="216"/>
      <c r="O166" s="216"/>
      <c r="P166" s="216"/>
      <c r="Q166" s="85"/>
    </row>
    <row r="167" spans="1:17">
      <c r="A167" s="45" t="s">
        <v>113</v>
      </c>
      <c r="B167" s="59" t="s">
        <v>132</v>
      </c>
      <c r="C167" s="103">
        <v>2</v>
      </c>
      <c r="D167" s="103">
        <v>1.2</v>
      </c>
      <c r="E167" s="103">
        <v>0.8</v>
      </c>
      <c r="F167" s="103"/>
      <c r="G167" s="101" t="s">
        <v>23</v>
      </c>
      <c r="H167" s="101" t="s">
        <v>24</v>
      </c>
      <c r="I167" s="101">
        <v>50</v>
      </c>
      <c r="J167" s="101"/>
      <c r="K167" s="101">
        <v>30</v>
      </c>
      <c r="L167" s="101">
        <v>30</v>
      </c>
      <c r="M167" s="101"/>
      <c r="N167" s="101">
        <v>30</v>
      </c>
      <c r="O167" s="101"/>
      <c r="P167" s="128">
        <v>20</v>
      </c>
      <c r="Q167" s="85"/>
    </row>
    <row r="168" spans="1:17">
      <c r="A168" s="198" t="s">
        <v>30</v>
      </c>
      <c r="B168" s="199"/>
      <c r="C168" s="103">
        <f>SUM(C162:C167)</f>
        <v>12</v>
      </c>
      <c r="D168" s="103">
        <f>SUM(D162:D167)</f>
        <v>6.6000000000000005</v>
      </c>
      <c r="E168" s="103">
        <f>SUM(E162:E167)</f>
        <v>5.3999999999999995</v>
      </c>
      <c r="F168" s="103"/>
      <c r="G168" s="101" t="s">
        <v>31</v>
      </c>
      <c r="H168" s="101" t="s">
        <v>31</v>
      </c>
      <c r="I168" s="101">
        <f>SUM(I162:I167)</f>
        <v>250</v>
      </c>
      <c r="J168" s="101"/>
      <c r="K168" s="101">
        <f t="shared" ref="K168:O168" si="12">SUM(K162:K167)</f>
        <v>155</v>
      </c>
      <c r="L168" s="101">
        <f t="shared" si="12"/>
        <v>150</v>
      </c>
      <c r="M168" s="101">
        <f t="shared" si="12"/>
        <v>25</v>
      </c>
      <c r="N168" s="101">
        <f t="shared" si="12"/>
        <v>125</v>
      </c>
      <c r="O168" s="101">
        <f t="shared" si="12"/>
        <v>5</v>
      </c>
      <c r="P168" s="128">
        <f>SUM(P162,P163,P164,P165,P167,)</f>
        <v>95</v>
      </c>
      <c r="Q168" s="6"/>
    </row>
    <row r="169" spans="1:17">
      <c r="A169" s="198" t="s">
        <v>32</v>
      </c>
      <c r="B169" s="199"/>
      <c r="C169" s="103"/>
      <c r="D169" s="103"/>
      <c r="E169" s="103"/>
      <c r="F169" s="103">
        <f>SUM(F162:F168)</f>
        <v>7.3999999999999995</v>
      </c>
      <c r="G169" s="101"/>
      <c r="H169" s="101"/>
      <c r="I169" s="101"/>
      <c r="J169" s="101">
        <f>SUM(J162:J168)</f>
        <v>135</v>
      </c>
      <c r="K169" s="101"/>
      <c r="L169" s="101"/>
      <c r="M169" s="101"/>
      <c r="N169" s="101"/>
      <c r="O169" s="101"/>
      <c r="P169" s="128"/>
      <c r="Q169" s="6"/>
    </row>
    <row r="170" spans="1:17">
      <c r="A170" s="198" t="s">
        <v>33</v>
      </c>
      <c r="B170" s="199"/>
      <c r="C170" s="103">
        <v>12</v>
      </c>
      <c r="D170" s="103">
        <v>6.5</v>
      </c>
      <c r="E170" s="103">
        <v>5.5</v>
      </c>
      <c r="F170" s="103"/>
      <c r="G170" s="101" t="s">
        <v>31</v>
      </c>
      <c r="H170" s="101" t="s">
        <v>31</v>
      </c>
      <c r="I170" s="101">
        <f>SUM(I168)</f>
        <v>250</v>
      </c>
      <c r="J170" s="101"/>
      <c r="K170" s="101">
        <f>SUM(K168)</f>
        <v>155</v>
      </c>
      <c r="L170" s="101">
        <v>150</v>
      </c>
      <c r="M170" s="101">
        <f>SUM(M168)</f>
        <v>25</v>
      </c>
      <c r="N170" s="101">
        <f>SUM(N168)</f>
        <v>125</v>
      </c>
      <c r="O170" s="101">
        <f>SUM(O168)</f>
        <v>5</v>
      </c>
      <c r="P170" s="128">
        <f>SUM(P168)</f>
        <v>95</v>
      </c>
      <c r="Q170" s="6"/>
    </row>
    <row r="171" spans="1:17">
      <c r="A171" s="44" t="s">
        <v>92</v>
      </c>
      <c r="B171" s="46"/>
      <c r="C171" s="217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6"/>
    </row>
    <row r="172" spans="1:17">
      <c r="A172" s="45" t="s">
        <v>21</v>
      </c>
      <c r="B172" s="62" t="s">
        <v>93</v>
      </c>
      <c r="C172" s="103">
        <v>6</v>
      </c>
      <c r="D172" s="103">
        <v>2</v>
      </c>
      <c r="E172" s="103">
        <v>4</v>
      </c>
      <c r="F172" s="103">
        <v>6</v>
      </c>
      <c r="G172" s="101" t="s">
        <v>23</v>
      </c>
      <c r="H172" s="101" t="s">
        <v>24</v>
      </c>
      <c r="I172" s="101"/>
      <c r="J172" s="101"/>
      <c r="K172" s="101"/>
      <c r="L172" s="104" t="s">
        <v>94</v>
      </c>
      <c r="M172" s="101"/>
      <c r="N172" s="101"/>
      <c r="O172" s="101"/>
      <c r="P172" s="128"/>
      <c r="Q172" s="6"/>
    </row>
    <row r="173" spans="1:17" s="23" customFormat="1">
      <c r="A173" s="222" t="s">
        <v>95</v>
      </c>
      <c r="B173" s="223"/>
      <c r="C173" s="105">
        <f>SUM(C158,C168,C172)</f>
        <v>30</v>
      </c>
      <c r="D173" s="105">
        <f>SUM(D158,D168,D172)</f>
        <v>15</v>
      </c>
      <c r="E173" s="105">
        <f>SUM(E158,E168,E172)</f>
        <v>15</v>
      </c>
      <c r="F173" s="105">
        <f>SUM(F159,F169,F172,)</f>
        <v>19.2</v>
      </c>
      <c r="G173" s="106" t="s">
        <v>31</v>
      </c>
      <c r="H173" s="106" t="s">
        <v>31</v>
      </c>
      <c r="I173" s="106">
        <f>SUM(I158,I168,)</f>
        <v>551</v>
      </c>
      <c r="J173" s="106">
        <f>SUM(J159,J169,)</f>
        <v>280</v>
      </c>
      <c r="K173" s="106">
        <f>SUM(K158,K168,)</f>
        <v>316</v>
      </c>
      <c r="L173" s="106">
        <f>SUM(L158,L168,)</f>
        <v>300</v>
      </c>
      <c r="M173" s="106">
        <f>SUM(M158,M168,)</f>
        <v>70</v>
      </c>
      <c r="N173" s="106">
        <f>SUM(N158,N168)</f>
        <v>230</v>
      </c>
      <c r="O173" s="106">
        <f>SUM(O158,O168,)</f>
        <v>16</v>
      </c>
      <c r="P173" s="136">
        <f>SUM(P158,P168,)</f>
        <v>235</v>
      </c>
    </row>
    <row r="174" spans="1:17">
      <c r="A174" s="196" t="s">
        <v>96</v>
      </c>
      <c r="B174" s="197"/>
      <c r="C174" s="38">
        <v>60</v>
      </c>
      <c r="D174" s="38">
        <v>31.4</v>
      </c>
      <c r="E174" s="38">
        <v>28.6</v>
      </c>
      <c r="F174" s="39">
        <f>SUM(F151,F173,)</f>
        <v>31.7</v>
      </c>
      <c r="G174" s="40" t="s">
        <v>31</v>
      </c>
      <c r="H174" s="40" t="s">
        <v>31</v>
      </c>
      <c r="I174" s="40">
        <f>SUM(I151,I173,)</f>
        <v>1320</v>
      </c>
      <c r="J174" s="40">
        <f>SUM(J151,J173,)</f>
        <v>610</v>
      </c>
      <c r="K174" s="40">
        <f>SUM(K151,K173,)</f>
        <v>774</v>
      </c>
      <c r="L174" s="40">
        <f>SUM(L151,L173,)</f>
        <v>735</v>
      </c>
      <c r="M174" s="40">
        <f>SUM(M151,M173)</f>
        <v>240</v>
      </c>
      <c r="N174" s="40">
        <f>SUM(N151,N173,)</f>
        <v>495</v>
      </c>
      <c r="O174" s="40">
        <f>SUM(O151,O173,)</f>
        <v>39</v>
      </c>
      <c r="P174" s="133">
        <f>SUM(P151,P173,)</f>
        <v>546</v>
      </c>
      <c r="Q174" s="6"/>
    </row>
    <row r="175" spans="1:17">
      <c r="A175" s="183" t="s">
        <v>97</v>
      </c>
      <c r="B175" s="184"/>
      <c r="C175" s="184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6"/>
    </row>
    <row r="176" spans="1:17">
      <c r="A176" s="219" t="s">
        <v>98</v>
      </c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6"/>
    </row>
    <row r="177" spans="1:17">
      <c r="A177" s="18" t="s">
        <v>19</v>
      </c>
      <c r="B177" s="179" t="s">
        <v>40</v>
      </c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6"/>
    </row>
    <row r="178" spans="1:17">
      <c r="A178" s="19" t="s">
        <v>21</v>
      </c>
      <c r="B178" s="63" t="s">
        <v>99</v>
      </c>
      <c r="C178" s="21">
        <v>2</v>
      </c>
      <c r="D178" s="21">
        <v>1.3</v>
      </c>
      <c r="E178" s="21">
        <v>0.7</v>
      </c>
      <c r="F178" s="21">
        <v>1.2</v>
      </c>
      <c r="G178" s="22" t="s">
        <v>23</v>
      </c>
      <c r="H178" s="22" t="s">
        <v>27</v>
      </c>
      <c r="I178" s="22">
        <v>50</v>
      </c>
      <c r="J178" s="22">
        <v>30</v>
      </c>
      <c r="K178" s="22">
        <v>32</v>
      </c>
      <c r="L178" s="64">
        <v>30</v>
      </c>
      <c r="M178" s="22">
        <v>15</v>
      </c>
      <c r="N178" s="22">
        <v>15</v>
      </c>
      <c r="O178" s="22">
        <v>2</v>
      </c>
      <c r="P178" s="124">
        <v>18</v>
      </c>
      <c r="Q178" s="89"/>
    </row>
    <row r="179" spans="1:17">
      <c r="A179" s="19" t="s">
        <v>28</v>
      </c>
      <c r="B179" s="63" t="s">
        <v>100</v>
      </c>
      <c r="C179" s="21">
        <v>3</v>
      </c>
      <c r="D179" s="21">
        <v>2.1</v>
      </c>
      <c r="E179" s="21">
        <v>0.9</v>
      </c>
      <c r="F179" s="21">
        <v>1.2</v>
      </c>
      <c r="G179" s="22" t="s">
        <v>23</v>
      </c>
      <c r="H179" s="22" t="s">
        <v>27</v>
      </c>
      <c r="I179" s="22">
        <v>75</v>
      </c>
      <c r="J179" s="22">
        <v>30</v>
      </c>
      <c r="K179" s="22">
        <v>53</v>
      </c>
      <c r="L179" s="22">
        <v>45</v>
      </c>
      <c r="M179" s="22">
        <v>15</v>
      </c>
      <c r="N179" s="22">
        <v>30</v>
      </c>
      <c r="O179" s="22">
        <v>8</v>
      </c>
      <c r="P179" s="124">
        <v>22</v>
      </c>
      <c r="Q179" s="6"/>
    </row>
    <row r="180" spans="1:17" s="12" customFormat="1" ht="12.75" customHeight="1">
      <c r="A180" s="45" t="s">
        <v>29</v>
      </c>
      <c r="B180" s="59" t="s">
        <v>101</v>
      </c>
      <c r="C180" s="42">
        <v>3</v>
      </c>
      <c r="D180" s="42">
        <v>2</v>
      </c>
      <c r="E180" s="42">
        <v>1</v>
      </c>
      <c r="F180" s="42">
        <v>1.6</v>
      </c>
      <c r="G180" s="43" t="s">
        <v>23</v>
      </c>
      <c r="H180" s="43" t="s">
        <v>27</v>
      </c>
      <c r="I180" s="43">
        <v>75</v>
      </c>
      <c r="J180" s="43">
        <v>40</v>
      </c>
      <c r="K180" s="43">
        <v>50</v>
      </c>
      <c r="L180" s="43">
        <v>45</v>
      </c>
      <c r="M180" s="43">
        <v>15</v>
      </c>
      <c r="N180" s="43">
        <v>30</v>
      </c>
      <c r="O180" s="43">
        <v>5</v>
      </c>
      <c r="P180" s="128">
        <v>25</v>
      </c>
      <c r="Q180" s="6"/>
    </row>
    <row r="181" spans="1:17" s="12" customFormat="1" ht="13.5" customHeight="1">
      <c r="A181" s="45" t="s">
        <v>67</v>
      </c>
      <c r="B181" s="117" t="s">
        <v>186</v>
      </c>
      <c r="C181" s="42">
        <v>1</v>
      </c>
      <c r="D181" s="42">
        <v>0.6</v>
      </c>
      <c r="E181" s="42">
        <v>0.4</v>
      </c>
      <c r="F181" s="42"/>
      <c r="G181" s="43" t="s">
        <v>23</v>
      </c>
      <c r="H181" s="43" t="s">
        <v>24</v>
      </c>
      <c r="I181" s="43">
        <v>25</v>
      </c>
      <c r="J181" s="43"/>
      <c r="K181" s="43">
        <v>16</v>
      </c>
      <c r="L181" s="43">
        <v>15</v>
      </c>
      <c r="M181" s="43">
        <v>15</v>
      </c>
      <c r="N181" s="43"/>
      <c r="O181" s="43">
        <v>1</v>
      </c>
      <c r="P181" s="128">
        <v>9</v>
      </c>
      <c r="Q181" s="89"/>
    </row>
    <row r="182" spans="1:17">
      <c r="A182" s="198" t="s">
        <v>30</v>
      </c>
      <c r="B182" s="199"/>
      <c r="C182" s="42">
        <f>SUM(C178:C181)</f>
        <v>9</v>
      </c>
      <c r="D182" s="42">
        <f>SUM(D178:D181)</f>
        <v>6</v>
      </c>
      <c r="E182" s="42">
        <f>SUM(E178:E181)</f>
        <v>3</v>
      </c>
      <c r="F182" s="42"/>
      <c r="G182" s="43" t="s">
        <v>31</v>
      </c>
      <c r="H182" s="43" t="s">
        <v>31</v>
      </c>
      <c r="I182" s="43">
        <f>SUM(I178:I181)</f>
        <v>225</v>
      </c>
      <c r="J182" s="43"/>
      <c r="K182" s="43">
        <f t="shared" ref="K182:P182" si="13">SUM(K178:K181)</f>
        <v>151</v>
      </c>
      <c r="L182" s="43">
        <f t="shared" si="13"/>
        <v>135</v>
      </c>
      <c r="M182" s="43">
        <f t="shared" si="13"/>
        <v>60</v>
      </c>
      <c r="N182" s="43">
        <f t="shared" si="13"/>
        <v>75</v>
      </c>
      <c r="O182" s="43">
        <f t="shared" si="13"/>
        <v>16</v>
      </c>
      <c r="P182" s="128">
        <f t="shared" si="13"/>
        <v>74</v>
      </c>
      <c r="Q182" s="6"/>
    </row>
    <row r="183" spans="1:17">
      <c r="A183" s="198" t="s">
        <v>32</v>
      </c>
      <c r="B183" s="199"/>
      <c r="C183" s="42"/>
      <c r="D183" s="42"/>
      <c r="E183" s="42"/>
      <c r="F183" s="42">
        <f>SUM(F178:F182)</f>
        <v>4</v>
      </c>
      <c r="G183" s="43"/>
      <c r="H183" s="43"/>
      <c r="I183" s="43"/>
      <c r="J183" s="43">
        <f>SUM(J178:J182)</f>
        <v>100</v>
      </c>
      <c r="K183" s="43"/>
      <c r="L183" s="43"/>
      <c r="M183" s="43"/>
      <c r="N183" s="43"/>
      <c r="O183" s="43"/>
      <c r="P183" s="128"/>
      <c r="Q183" s="6"/>
    </row>
    <row r="184" spans="1:17" s="23" customFormat="1">
      <c r="A184" s="198" t="s">
        <v>33</v>
      </c>
      <c r="B184" s="199"/>
      <c r="C184" s="42">
        <v>1</v>
      </c>
      <c r="D184" s="42">
        <v>0.6</v>
      </c>
      <c r="E184" s="42">
        <v>0.4</v>
      </c>
      <c r="F184" s="42"/>
      <c r="G184" s="43" t="s">
        <v>31</v>
      </c>
      <c r="H184" s="43" t="s">
        <v>31</v>
      </c>
      <c r="I184" s="43">
        <v>25</v>
      </c>
      <c r="J184" s="43"/>
      <c r="K184" s="43">
        <v>16</v>
      </c>
      <c r="L184" s="43">
        <v>15</v>
      </c>
      <c r="M184" s="43">
        <v>15</v>
      </c>
      <c r="N184" s="43"/>
      <c r="O184" s="43">
        <v>1</v>
      </c>
      <c r="P184" s="128">
        <v>9</v>
      </c>
    </row>
    <row r="185" spans="1:17">
      <c r="A185" s="44" t="s">
        <v>34</v>
      </c>
      <c r="B185" s="205" t="s">
        <v>57</v>
      </c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6"/>
    </row>
    <row r="186" spans="1:17">
      <c r="A186" s="71" t="s">
        <v>21</v>
      </c>
      <c r="B186" s="70" t="s">
        <v>126</v>
      </c>
      <c r="C186" s="42">
        <v>2</v>
      </c>
      <c r="D186" s="42">
        <v>1.2</v>
      </c>
      <c r="E186" s="42">
        <v>0.8</v>
      </c>
      <c r="F186" s="42">
        <v>0.8</v>
      </c>
      <c r="G186" s="43" t="s">
        <v>23</v>
      </c>
      <c r="H186" s="43" t="s">
        <v>24</v>
      </c>
      <c r="I186" s="43">
        <v>50</v>
      </c>
      <c r="J186" s="43">
        <v>20</v>
      </c>
      <c r="K186" s="43">
        <v>31</v>
      </c>
      <c r="L186" s="43">
        <v>30</v>
      </c>
      <c r="M186" s="43">
        <v>15</v>
      </c>
      <c r="N186" s="43">
        <v>15</v>
      </c>
      <c r="O186" s="43">
        <v>1</v>
      </c>
      <c r="P186" s="128">
        <v>19</v>
      </c>
      <c r="Q186" s="69"/>
    </row>
    <row r="187" spans="1:17">
      <c r="A187" s="94" t="s">
        <v>25</v>
      </c>
      <c r="B187" s="72" t="s">
        <v>106</v>
      </c>
      <c r="C187" s="42">
        <v>1</v>
      </c>
      <c r="D187" s="42">
        <v>0.6</v>
      </c>
      <c r="E187" s="42">
        <v>0.4</v>
      </c>
      <c r="F187" s="42"/>
      <c r="G187" s="43" t="s">
        <v>23</v>
      </c>
      <c r="H187" s="43" t="s">
        <v>24</v>
      </c>
      <c r="I187" s="43">
        <v>25</v>
      </c>
      <c r="J187" s="43"/>
      <c r="K187" s="43">
        <v>16</v>
      </c>
      <c r="L187" s="43">
        <v>15</v>
      </c>
      <c r="M187" s="43">
        <v>15</v>
      </c>
      <c r="N187" s="43"/>
      <c r="O187" s="43">
        <v>1</v>
      </c>
      <c r="P187" s="128">
        <v>9</v>
      </c>
      <c r="Q187" s="120"/>
    </row>
    <row r="188" spans="1:17">
      <c r="A188" s="95" t="s">
        <v>28</v>
      </c>
      <c r="B188" s="46" t="s">
        <v>114</v>
      </c>
      <c r="C188" s="42">
        <v>2</v>
      </c>
      <c r="D188" s="42">
        <v>1.3</v>
      </c>
      <c r="E188" s="42">
        <v>0.7</v>
      </c>
      <c r="F188" s="42">
        <v>0.8</v>
      </c>
      <c r="G188" s="43" t="s">
        <v>23</v>
      </c>
      <c r="H188" s="43" t="s">
        <v>24</v>
      </c>
      <c r="I188" s="43">
        <v>50</v>
      </c>
      <c r="J188" s="43">
        <v>20</v>
      </c>
      <c r="K188" s="43">
        <v>32</v>
      </c>
      <c r="L188" s="43">
        <v>30</v>
      </c>
      <c r="M188" s="43">
        <v>15</v>
      </c>
      <c r="N188" s="43">
        <v>15</v>
      </c>
      <c r="O188" s="43">
        <v>2</v>
      </c>
      <c r="P188" s="128">
        <v>18</v>
      </c>
      <c r="Q188" s="90"/>
    </row>
    <row r="189" spans="1:17">
      <c r="A189" s="95" t="s">
        <v>29</v>
      </c>
      <c r="B189" s="57" t="s">
        <v>111</v>
      </c>
      <c r="C189" s="42">
        <v>1</v>
      </c>
      <c r="D189" s="42">
        <v>0.8</v>
      </c>
      <c r="E189" s="42">
        <v>0.2</v>
      </c>
      <c r="F189" s="42">
        <v>0.8</v>
      </c>
      <c r="G189" s="43" t="s">
        <v>23</v>
      </c>
      <c r="H189" s="43" t="s">
        <v>24</v>
      </c>
      <c r="I189" s="43">
        <v>30</v>
      </c>
      <c r="J189" s="43">
        <v>20</v>
      </c>
      <c r="K189" s="43">
        <v>23</v>
      </c>
      <c r="L189" s="43">
        <v>20</v>
      </c>
      <c r="M189" s="43"/>
      <c r="N189" s="43">
        <v>20</v>
      </c>
      <c r="O189" s="43">
        <v>3</v>
      </c>
      <c r="P189" s="128">
        <v>7</v>
      </c>
      <c r="Q189" s="90"/>
    </row>
    <row r="190" spans="1:17" s="23" customFormat="1">
      <c r="A190" s="95" t="s">
        <v>67</v>
      </c>
      <c r="B190" s="46" t="s">
        <v>133</v>
      </c>
      <c r="C190" s="42">
        <v>13</v>
      </c>
      <c r="D190" s="42">
        <v>3</v>
      </c>
      <c r="E190" s="42">
        <v>10</v>
      </c>
      <c r="F190" s="42">
        <v>13</v>
      </c>
      <c r="G190" s="43" t="s">
        <v>23</v>
      </c>
      <c r="H190" s="43" t="s">
        <v>24</v>
      </c>
      <c r="I190" s="215" t="s">
        <v>150</v>
      </c>
      <c r="J190" s="221"/>
      <c r="K190" s="221"/>
      <c r="L190" s="221"/>
      <c r="M190" s="221"/>
      <c r="N190" s="221"/>
      <c r="O190" s="221"/>
      <c r="P190" s="221"/>
    </row>
    <row r="191" spans="1:17" s="23" customFormat="1">
      <c r="A191" s="95" t="s">
        <v>113</v>
      </c>
      <c r="B191" s="59" t="s">
        <v>132</v>
      </c>
      <c r="C191" s="42">
        <v>2</v>
      </c>
      <c r="D191" s="42">
        <v>1.2</v>
      </c>
      <c r="E191" s="42">
        <v>0.8</v>
      </c>
      <c r="F191" s="42"/>
      <c r="G191" s="43" t="s">
        <v>23</v>
      </c>
      <c r="H191" s="43" t="s">
        <v>24</v>
      </c>
      <c r="I191" s="43">
        <v>50</v>
      </c>
      <c r="J191" s="43"/>
      <c r="K191" s="43">
        <v>30</v>
      </c>
      <c r="L191" s="43">
        <v>30</v>
      </c>
      <c r="M191" s="43"/>
      <c r="N191" s="43">
        <v>30</v>
      </c>
      <c r="O191" s="43"/>
      <c r="P191" s="128">
        <v>20</v>
      </c>
    </row>
    <row r="192" spans="1:17">
      <c r="A192" s="198" t="s">
        <v>30</v>
      </c>
      <c r="B192" s="199"/>
      <c r="C192" s="42">
        <f>SUM(C186:C191)</f>
        <v>21</v>
      </c>
      <c r="D192" s="42">
        <f>SUM(D186:D191)</f>
        <v>8.1</v>
      </c>
      <c r="E192" s="42">
        <f>SUM(E186:E191)</f>
        <v>12.9</v>
      </c>
      <c r="F192" s="42"/>
      <c r="G192" s="43" t="s">
        <v>31</v>
      </c>
      <c r="H192" s="43" t="s">
        <v>31</v>
      </c>
      <c r="I192" s="43">
        <f>SUM(I186:I191)</f>
        <v>205</v>
      </c>
      <c r="J192" s="43"/>
      <c r="K192" s="43">
        <f t="shared" ref="K192:P192" si="14">SUM(K186:K191)</f>
        <v>132</v>
      </c>
      <c r="L192" s="43">
        <f>SUM(L186,L187,L188,L189,L191,)</f>
        <v>125</v>
      </c>
      <c r="M192" s="43">
        <f t="shared" si="14"/>
        <v>45</v>
      </c>
      <c r="N192" s="43">
        <f t="shared" si="14"/>
        <v>80</v>
      </c>
      <c r="O192" s="43">
        <f t="shared" si="14"/>
        <v>7</v>
      </c>
      <c r="P192" s="128">
        <f t="shared" si="14"/>
        <v>73</v>
      </c>
      <c r="Q192" s="6"/>
    </row>
    <row r="193" spans="1:17">
      <c r="A193" s="198" t="s">
        <v>32</v>
      </c>
      <c r="B193" s="199"/>
      <c r="C193" s="42"/>
      <c r="D193" s="42"/>
      <c r="E193" s="42"/>
      <c r="F193" s="42">
        <f>SUM(F186:F192)</f>
        <v>15.4</v>
      </c>
      <c r="G193" s="43"/>
      <c r="H193" s="43"/>
      <c r="I193" s="43"/>
      <c r="J193" s="43">
        <f>SUM(J186:J192)</f>
        <v>60</v>
      </c>
      <c r="K193" s="43"/>
      <c r="L193" s="43"/>
      <c r="M193" s="43"/>
      <c r="N193" s="43"/>
      <c r="O193" s="43"/>
      <c r="P193" s="128"/>
      <c r="Q193" s="6"/>
    </row>
    <row r="194" spans="1:17">
      <c r="A194" s="198" t="s">
        <v>33</v>
      </c>
      <c r="B194" s="199"/>
      <c r="C194" s="42">
        <v>20</v>
      </c>
      <c r="D194" s="42">
        <f>SUM(D192)</f>
        <v>8.1</v>
      </c>
      <c r="E194" s="42">
        <f>SUM(E192)</f>
        <v>12.9</v>
      </c>
      <c r="F194" s="42"/>
      <c r="G194" s="43" t="s">
        <v>31</v>
      </c>
      <c r="H194" s="43" t="s">
        <v>31</v>
      </c>
      <c r="I194" s="43">
        <f>SUM(I192)</f>
        <v>205</v>
      </c>
      <c r="J194" s="43"/>
      <c r="K194" s="43">
        <f>SUM(K192)</f>
        <v>132</v>
      </c>
      <c r="L194" s="43">
        <f>SUM(L192)</f>
        <v>125</v>
      </c>
      <c r="M194" s="43">
        <f>SUM(M192)</f>
        <v>45</v>
      </c>
      <c r="N194" s="43">
        <v>80</v>
      </c>
      <c r="O194" s="43">
        <f>SUM(O192)</f>
        <v>7</v>
      </c>
      <c r="P194" s="128">
        <f>SUM(P192)</f>
        <v>73</v>
      </c>
      <c r="Q194" s="6"/>
    </row>
    <row r="195" spans="1:17">
      <c r="A195" s="191" t="s">
        <v>102</v>
      </c>
      <c r="B195" s="202"/>
      <c r="C195" s="32">
        <f>SUM(C182,C192)</f>
        <v>30</v>
      </c>
      <c r="D195" s="32">
        <f>SUM(D182,D192,)</f>
        <v>14.1</v>
      </c>
      <c r="E195" s="32">
        <f>SUM(E182,E192)</f>
        <v>15.9</v>
      </c>
      <c r="F195" s="32">
        <f>SUM(F183,F193,)</f>
        <v>19.399999999999999</v>
      </c>
      <c r="G195" s="33" t="s">
        <v>31</v>
      </c>
      <c r="H195" s="33" t="s">
        <v>31</v>
      </c>
      <c r="I195" s="33">
        <f>SUM(I182,I192,)</f>
        <v>430</v>
      </c>
      <c r="J195" s="33">
        <f>SUM(J183,J193,)</f>
        <v>160</v>
      </c>
      <c r="K195" s="33">
        <f>SUM(K182,K192,)</f>
        <v>283</v>
      </c>
      <c r="L195" s="33">
        <f>SUM(L182,L192,)</f>
        <v>260</v>
      </c>
      <c r="M195" s="33">
        <f>SUM(M182,M192,)</f>
        <v>105</v>
      </c>
      <c r="N195" s="33">
        <f>SUM(N182,N192)</f>
        <v>155</v>
      </c>
      <c r="O195" s="33">
        <f>SUM(O182,O192,)</f>
        <v>23</v>
      </c>
      <c r="P195" s="126">
        <f>SUM(P182,P192,)</f>
        <v>147</v>
      </c>
      <c r="Q195" s="6"/>
    </row>
    <row r="196" spans="1:17">
      <c r="A196" s="203" t="s">
        <v>103</v>
      </c>
      <c r="B196" s="230"/>
      <c r="C196" s="54">
        <v>30</v>
      </c>
      <c r="D196" s="54">
        <f>SUM(D195)</f>
        <v>14.1</v>
      </c>
      <c r="E196" s="54">
        <f>SUM(E195)</f>
        <v>15.9</v>
      </c>
      <c r="F196" s="55">
        <f>SUM(F195)</f>
        <v>19.399999999999999</v>
      </c>
      <c r="G196" s="56" t="s">
        <v>31</v>
      </c>
      <c r="H196" s="56" t="s">
        <v>31</v>
      </c>
      <c r="I196" s="56">
        <f t="shared" ref="I196:P196" si="15">SUM(I195)</f>
        <v>430</v>
      </c>
      <c r="J196" s="56">
        <f t="shared" si="15"/>
        <v>160</v>
      </c>
      <c r="K196" s="56">
        <f t="shared" si="15"/>
        <v>283</v>
      </c>
      <c r="L196" s="41">
        <f t="shared" si="15"/>
        <v>260</v>
      </c>
      <c r="M196" s="56">
        <f t="shared" si="15"/>
        <v>105</v>
      </c>
      <c r="N196" s="56">
        <f t="shared" si="15"/>
        <v>155</v>
      </c>
      <c r="O196" s="56">
        <f t="shared" si="15"/>
        <v>23</v>
      </c>
      <c r="P196" s="133">
        <f t="shared" si="15"/>
        <v>147</v>
      </c>
      <c r="Q196" s="6"/>
    </row>
    <row r="197" spans="1:17">
      <c r="A197" s="231" t="s">
        <v>104</v>
      </c>
      <c r="B197" s="232"/>
      <c r="C197" s="65">
        <f>SUM(C48,C72,C102,C125,C151,C173,C195,)</f>
        <v>210</v>
      </c>
      <c r="D197" s="65">
        <f>SUM(D73,D126,D174,D196,)</f>
        <v>111.29999999999998</v>
      </c>
      <c r="E197" s="65">
        <f>SUM(E73,E126,E174,E196,)</f>
        <v>98.700000000000017</v>
      </c>
      <c r="F197" s="32">
        <f>SUM(F73,F126,F174,F196,)</f>
        <v>93.5</v>
      </c>
      <c r="G197" s="66" t="s">
        <v>31</v>
      </c>
      <c r="H197" s="66" t="s">
        <v>31</v>
      </c>
      <c r="I197" s="66">
        <f>SUM(I73,I126,I174,I196,)</f>
        <v>4726</v>
      </c>
      <c r="J197" s="66">
        <f>SUM(J73,J126,J174,J196,)</f>
        <v>1865</v>
      </c>
      <c r="K197" s="66">
        <f>SUM(K73,K126,K174,K196,)</f>
        <v>2805</v>
      </c>
      <c r="L197" s="33">
        <f>SUM(L73,L126,L174,L196,)</f>
        <v>2646</v>
      </c>
      <c r="M197" s="66">
        <f>SUM(M73,M126,M174,M195)</f>
        <v>951</v>
      </c>
      <c r="N197" s="66">
        <f>SUM(N73,N126,N174,N196,)</f>
        <v>1695</v>
      </c>
      <c r="O197" s="66">
        <f>SUM(O73,O126,O174,O196,)</f>
        <v>159</v>
      </c>
      <c r="P197" s="137">
        <f>SUM(P73,P126,P174,P196,)</f>
        <v>1921</v>
      </c>
      <c r="Q197" s="6"/>
    </row>
    <row r="198" spans="1:17">
      <c r="A198" s="198" t="s">
        <v>32</v>
      </c>
      <c r="B198" s="199"/>
      <c r="C198" s="42"/>
      <c r="D198" s="42"/>
      <c r="E198" s="42"/>
      <c r="F198" s="42"/>
      <c r="G198" s="43"/>
      <c r="H198" s="43"/>
      <c r="I198" s="43"/>
      <c r="J198" s="43"/>
      <c r="K198" s="43"/>
      <c r="L198" s="43"/>
      <c r="M198" s="43"/>
      <c r="N198" s="43"/>
      <c r="O198" s="43"/>
      <c r="P198" s="131"/>
      <c r="Q198" s="6"/>
    </row>
    <row r="199" spans="1:17" ht="27" customHeight="1">
      <c r="A199" s="233" t="s">
        <v>105</v>
      </c>
      <c r="B199" s="234"/>
      <c r="C199" s="55">
        <f>SUM(C24,C31,C40,C55,C63,C71,C80,C86,C93,C101,C109,C119,C124,C133,C142,C150,C160,C170,C172,C184,C194,)</f>
        <v>76</v>
      </c>
      <c r="D199" s="55">
        <f>SUM(D24,D31,D40,D55,D63,D71,D80,D86,D93,D101,D109,D119,D124,D133,D142,D150,D160,D170,D172,D184,D194,)</f>
        <v>39.6</v>
      </c>
      <c r="E199" s="55">
        <f>SUM(E24,E31,E40,E55,E63,E71,E80,E86,E93,E101,E109,E119,E124,E133,E142,E150,E160,E170,E172,E184,E194,)</f>
        <v>36.4</v>
      </c>
      <c r="F199" s="55"/>
      <c r="G199" s="41" t="s">
        <v>31</v>
      </c>
      <c r="H199" s="41" t="s">
        <v>31</v>
      </c>
      <c r="I199" s="41">
        <f>SUM(I24,I31,I40,I55,I63,I71,I80,I86,I93,I101,I109,I119,I124,I133,I142,I150,I160,I170,I184,I194)</f>
        <v>1405</v>
      </c>
      <c r="J199" s="41"/>
      <c r="K199" s="41">
        <f t="shared" ref="K199:P199" si="16">SUM(K24,K31,K40,K55,K63,K71,K80,K86,K93,K101,K109,K119,K124,K133,K142,K150,K160,K170,K184,K194,)</f>
        <v>870</v>
      </c>
      <c r="L199" s="41">
        <f t="shared" si="16"/>
        <v>840</v>
      </c>
      <c r="M199" s="41">
        <f t="shared" si="16"/>
        <v>270</v>
      </c>
      <c r="N199" s="41">
        <f t="shared" si="16"/>
        <v>570</v>
      </c>
      <c r="O199" s="41">
        <f t="shared" si="16"/>
        <v>30</v>
      </c>
      <c r="P199" s="138">
        <f t="shared" si="16"/>
        <v>535</v>
      </c>
      <c r="Q199" s="6"/>
    </row>
    <row r="200" spans="1:17">
      <c r="A200" s="5"/>
      <c r="B200" s="12"/>
      <c r="D200" s="7"/>
      <c r="E200" s="7"/>
      <c r="F200" s="7"/>
      <c r="G200" s="6"/>
      <c r="H200" s="6"/>
      <c r="I200" s="96"/>
      <c r="J200" s="96"/>
      <c r="K200" s="96"/>
      <c r="L200" s="6"/>
      <c r="M200" s="82"/>
      <c r="N200" s="6"/>
      <c r="O200" s="96"/>
      <c r="P200" s="8"/>
      <c r="Q200" s="6"/>
    </row>
    <row r="201" spans="1:17">
      <c r="A201" s="5"/>
      <c r="B201" s="12"/>
      <c r="D201" s="7"/>
      <c r="E201" s="7"/>
      <c r="F201" s="7"/>
      <c r="G201" s="6"/>
      <c r="H201" s="6"/>
      <c r="I201" s="96"/>
      <c r="J201" s="96"/>
      <c r="K201" s="96"/>
      <c r="L201" s="6"/>
      <c r="M201" s="6"/>
      <c r="N201" s="6"/>
      <c r="O201" s="96"/>
      <c r="P201" s="8"/>
      <c r="Q201" s="6"/>
    </row>
    <row r="202" spans="1:17">
      <c r="A202" s="5"/>
      <c r="B202" s="92"/>
      <c r="D202" s="7"/>
      <c r="E202" s="7"/>
      <c r="F202" s="7"/>
      <c r="G202" s="92"/>
      <c r="H202" s="92"/>
      <c r="I202" s="96"/>
      <c r="J202" s="96"/>
      <c r="K202" s="96"/>
      <c r="L202" s="92"/>
      <c r="M202" s="92"/>
      <c r="N202" s="92"/>
      <c r="O202" s="96"/>
      <c r="P202" s="8"/>
      <c r="Q202" s="92"/>
    </row>
    <row r="203" spans="1:17">
      <c r="A203" s="227" t="s">
        <v>187</v>
      </c>
      <c r="B203" s="228"/>
      <c r="C203" s="228"/>
      <c r="D203" s="229"/>
      <c r="E203" s="7"/>
      <c r="F203" s="7"/>
      <c r="G203" s="92"/>
      <c r="H203" s="92"/>
      <c r="I203" s="96"/>
      <c r="J203" s="96"/>
      <c r="K203" s="96"/>
      <c r="L203" s="92"/>
      <c r="M203" s="92"/>
      <c r="N203" s="92"/>
      <c r="O203" s="96"/>
      <c r="P203" s="8"/>
      <c r="Q203" s="92"/>
    </row>
    <row r="204" spans="1:17">
      <c r="A204" s="102" t="s">
        <v>21</v>
      </c>
      <c r="B204" s="224" t="s">
        <v>144</v>
      </c>
      <c r="C204" s="225"/>
      <c r="D204" s="226"/>
      <c r="E204" s="7"/>
      <c r="F204" s="7"/>
      <c r="G204" s="92"/>
      <c r="H204" s="92"/>
      <c r="I204" s="96"/>
      <c r="J204" s="96"/>
      <c r="K204" s="96"/>
      <c r="L204" s="92"/>
      <c r="M204" s="92"/>
      <c r="N204" s="92"/>
      <c r="O204" s="96"/>
      <c r="P204" s="8"/>
      <c r="Q204" s="92"/>
    </row>
    <row r="205" spans="1:17">
      <c r="A205" s="102" t="s">
        <v>25</v>
      </c>
      <c r="B205" s="224" t="s">
        <v>145</v>
      </c>
      <c r="C205" s="225"/>
      <c r="D205" s="226"/>
      <c r="E205" s="7"/>
      <c r="F205" s="7"/>
      <c r="G205" s="92"/>
      <c r="H205" s="92"/>
      <c r="I205" s="96"/>
      <c r="J205" s="96"/>
      <c r="K205" s="96"/>
      <c r="L205" s="92"/>
      <c r="M205" s="92"/>
      <c r="N205" s="92"/>
      <c r="O205" s="96"/>
      <c r="P205" s="8"/>
      <c r="Q205" s="92"/>
    </row>
    <row r="206" spans="1:17">
      <c r="A206" s="102" t="s">
        <v>28</v>
      </c>
      <c r="B206" s="224" t="s">
        <v>146</v>
      </c>
      <c r="C206" s="225"/>
      <c r="D206" s="226"/>
      <c r="E206" s="7"/>
      <c r="F206" s="7"/>
      <c r="G206" s="92"/>
      <c r="H206" s="92"/>
      <c r="I206" s="96"/>
      <c r="J206" s="96"/>
      <c r="K206" s="96"/>
      <c r="L206" s="92"/>
      <c r="M206" s="92"/>
      <c r="N206" s="92"/>
      <c r="O206" s="96"/>
      <c r="P206" s="8"/>
      <c r="Q206" s="92"/>
    </row>
    <row r="207" spans="1:17">
      <c r="A207" s="102" t="s">
        <v>29</v>
      </c>
      <c r="B207" s="224" t="s">
        <v>147</v>
      </c>
      <c r="C207" s="225"/>
      <c r="D207" s="226"/>
      <c r="E207" s="7"/>
      <c r="F207" s="7"/>
      <c r="G207" s="92"/>
      <c r="H207" s="92"/>
      <c r="I207" s="96"/>
      <c r="J207" s="96"/>
      <c r="K207" s="96"/>
      <c r="L207" s="92"/>
      <c r="M207" s="92"/>
      <c r="N207" s="92"/>
      <c r="O207" s="96"/>
      <c r="P207" s="8"/>
      <c r="Q207" s="92"/>
    </row>
    <row r="208" spans="1:17">
      <c r="A208" s="102" t="s">
        <v>67</v>
      </c>
      <c r="B208" s="224" t="s">
        <v>148</v>
      </c>
      <c r="C208" s="225"/>
      <c r="D208" s="226"/>
      <c r="E208" s="7"/>
      <c r="F208" s="7"/>
      <c r="G208" s="92"/>
      <c r="H208" s="92"/>
      <c r="I208" s="96"/>
      <c r="J208" s="96"/>
      <c r="K208" s="96"/>
      <c r="L208" s="92"/>
      <c r="M208" s="92"/>
      <c r="N208" s="92"/>
      <c r="O208" s="96"/>
      <c r="P208" s="8"/>
      <c r="Q208" s="92"/>
    </row>
    <row r="209" spans="1:17">
      <c r="A209" s="102" t="s">
        <v>113</v>
      </c>
      <c r="B209" s="121" t="s">
        <v>149</v>
      </c>
      <c r="C209" s="122"/>
      <c r="D209" s="123"/>
      <c r="E209" s="7"/>
      <c r="F209" s="7"/>
      <c r="G209" s="120"/>
      <c r="H209" s="120"/>
      <c r="I209" s="120"/>
      <c r="J209" s="120"/>
      <c r="K209" s="120"/>
      <c r="L209" s="120"/>
      <c r="M209" s="120"/>
      <c r="N209" s="120"/>
      <c r="O209" s="120"/>
      <c r="P209" s="8"/>
      <c r="Q209" s="120"/>
    </row>
    <row r="210" spans="1:17">
      <c r="A210" s="102" t="s">
        <v>129</v>
      </c>
      <c r="B210" s="224" t="s">
        <v>189</v>
      </c>
      <c r="C210" s="225"/>
      <c r="D210" s="226"/>
      <c r="E210" s="7"/>
      <c r="F210" s="7"/>
      <c r="G210" s="96"/>
      <c r="H210" s="96"/>
      <c r="I210" s="96"/>
      <c r="J210" s="96"/>
      <c r="K210" s="96"/>
      <c r="L210" s="96"/>
      <c r="M210" s="96"/>
      <c r="N210" s="96"/>
      <c r="O210" s="96"/>
      <c r="P210" s="8"/>
      <c r="Q210" s="96"/>
    </row>
    <row r="211" spans="1:17">
      <c r="A211" s="5"/>
      <c r="B211" s="92"/>
      <c r="D211" s="7"/>
      <c r="E211" s="7"/>
      <c r="F211" s="7"/>
      <c r="G211" s="92"/>
      <c r="H211" s="92"/>
      <c r="I211" s="96"/>
      <c r="J211" s="96"/>
      <c r="K211" s="96"/>
      <c r="L211" s="92"/>
      <c r="M211" s="92"/>
      <c r="N211" s="92"/>
      <c r="O211" s="96"/>
      <c r="P211" s="8"/>
      <c r="Q211" s="92"/>
    </row>
    <row r="212" spans="1:17">
      <c r="A212" s="5"/>
      <c r="B212" s="92"/>
      <c r="D212" s="7"/>
      <c r="E212" s="7"/>
      <c r="F212" s="7"/>
      <c r="G212" s="92"/>
      <c r="H212" s="92"/>
      <c r="I212" s="96"/>
      <c r="J212" s="96"/>
      <c r="K212" s="96"/>
      <c r="L212" s="92"/>
      <c r="M212" s="92"/>
      <c r="N212" s="92"/>
      <c r="O212" s="96"/>
      <c r="P212" s="8"/>
      <c r="Q212" s="92"/>
    </row>
    <row r="213" spans="1:17">
      <c r="A213" s="5"/>
      <c r="B213" s="92"/>
      <c r="D213" s="7"/>
      <c r="E213" s="7"/>
      <c r="F213" s="7"/>
      <c r="G213" s="92"/>
      <c r="H213" s="92"/>
      <c r="I213" s="96"/>
      <c r="J213" s="96"/>
      <c r="K213" s="96"/>
      <c r="L213" s="92"/>
      <c r="M213" s="92"/>
      <c r="N213" s="92"/>
      <c r="O213" s="96"/>
      <c r="P213" s="8"/>
      <c r="Q213" s="92"/>
    </row>
    <row r="214" spans="1:17">
      <c r="A214" s="5"/>
      <c r="B214" s="92"/>
      <c r="D214" s="7"/>
      <c r="E214" s="7"/>
      <c r="F214" s="7"/>
      <c r="G214" s="92"/>
      <c r="H214" s="92"/>
      <c r="I214" s="96"/>
      <c r="J214" s="96"/>
      <c r="K214" s="96"/>
      <c r="L214" s="92"/>
      <c r="M214" s="92"/>
      <c r="N214" s="92"/>
      <c r="O214" s="96"/>
      <c r="P214" s="8"/>
      <c r="Q214" s="92"/>
    </row>
    <row r="215" spans="1:17">
      <c r="A215" s="5"/>
      <c r="B215" s="92"/>
      <c r="D215" s="7"/>
      <c r="E215" s="7"/>
      <c r="F215" s="7"/>
      <c r="G215" s="92"/>
      <c r="H215" s="92"/>
      <c r="I215" s="96"/>
      <c r="J215" s="96"/>
      <c r="K215" s="96"/>
      <c r="L215" s="92"/>
      <c r="M215" s="92"/>
      <c r="N215" s="92"/>
      <c r="O215" s="96"/>
      <c r="P215" s="8"/>
      <c r="Q215" s="92"/>
    </row>
    <row r="216" spans="1:17">
      <c r="A216" s="5"/>
      <c r="B216" s="92"/>
      <c r="D216" s="7"/>
      <c r="E216" s="7"/>
      <c r="F216" s="7"/>
      <c r="G216" s="92"/>
      <c r="H216" s="92"/>
      <c r="I216" s="96"/>
      <c r="J216" s="96"/>
      <c r="K216" s="96"/>
      <c r="L216" s="92"/>
      <c r="M216" s="92"/>
      <c r="N216" s="92"/>
      <c r="O216" s="96"/>
      <c r="P216" s="8"/>
      <c r="Q216" s="92"/>
    </row>
    <row r="217" spans="1:17">
      <c r="A217" s="5"/>
      <c r="B217" s="92"/>
      <c r="D217" s="7"/>
      <c r="E217" s="7"/>
      <c r="F217" s="7"/>
      <c r="G217" s="92"/>
      <c r="H217" s="92"/>
      <c r="I217" s="96"/>
      <c r="J217" s="96"/>
      <c r="K217" s="96"/>
      <c r="L217" s="92"/>
      <c r="M217" s="92"/>
      <c r="N217" s="92"/>
      <c r="O217" s="96"/>
      <c r="P217" s="8"/>
      <c r="Q217" s="92"/>
    </row>
    <row r="218" spans="1:17">
      <c r="A218" s="5"/>
      <c r="B218" s="92"/>
      <c r="D218" s="7"/>
      <c r="E218" s="7"/>
      <c r="F218" s="7"/>
      <c r="G218" s="92"/>
      <c r="H218" s="92"/>
      <c r="I218" s="96"/>
      <c r="J218" s="96"/>
      <c r="K218" s="96"/>
      <c r="L218" s="92"/>
      <c r="M218" s="92"/>
      <c r="N218" s="92"/>
      <c r="O218" s="96"/>
      <c r="P218" s="8"/>
      <c r="Q218" s="92"/>
    </row>
    <row r="219" spans="1:17">
      <c r="A219" s="5"/>
      <c r="B219" s="92"/>
      <c r="D219" s="7"/>
      <c r="E219" s="7"/>
      <c r="F219" s="7"/>
      <c r="G219" s="92"/>
      <c r="H219" s="92"/>
      <c r="I219" s="96"/>
      <c r="J219" s="96"/>
      <c r="K219" s="96"/>
      <c r="L219" s="92"/>
      <c r="M219" s="92"/>
      <c r="N219" s="92"/>
      <c r="O219" s="96"/>
      <c r="P219" s="8"/>
      <c r="Q219" s="92"/>
    </row>
    <row r="220" spans="1:17">
      <c r="A220" s="5"/>
      <c r="B220" s="92"/>
      <c r="D220" s="7"/>
      <c r="E220" s="7"/>
      <c r="F220" s="7"/>
      <c r="G220" s="92"/>
      <c r="H220" s="92"/>
      <c r="I220" s="96"/>
      <c r="J220" s="96"/>
      <c r="K220" s="96"/>
      <c r="L220" s="92"/>
      <c r="M220" s="92"/>
      <c r="N220" s="92"/>
      <c r="O220" s="96"/>
      <c r="P220" s="8"/>
      <c r="Q220" s="92"/>
    </row>
    <row r="221" spans="1:17">
      <c r="A221" s="5"/>
      <c r="B221" s="92"/>
      <c r="D221" s="7"/>
      <c r="E221" s="7"/>
      <c r="F221" s="7"/>
      <c r="G221" s="92"/>
      <c r="H221" s="92"/>
      <c r="I221" s="96"/>
      <c r="J221" s="96"/>
      <c r="K221" s="96"/>
      <c r="L221" s="92"/>
      <c r="M221" s="92"/>
      <c r="N221" s="92"/>
      <c r="O221" s="96"/>
      <c r="P221" s="8"/>
      <c r="Q221" s="92"/>
    </row>
    <row r="222" spans="1:17">
      <c r="A222" s="5"/>
      <c r="B222" s="92"/>
      <c r="D222" s="7"/>
      <c r="E222" s="7"/>
      <c r="F222" s="7"/>
      <c r="G222" s="92"/>
      <c r="H222" s="92"/>
      <c r="I222" s="96"/>
      <c r="J222" s="96"/>
      <c r="K222" s="96"/>
      <c r="L222" s="92"/>
      <c r="M222" s="92"/>
      <c r="N222" s="92"/>
      <c r="O222" s="96"/>
      <c r="P222" s="8"/>
      <c r="Q222" s="92"/>
    </row>
    <row r="223" spans="1:17">
      <c r="A223" s="5"/>
      <c r="B223" s="92"/>
      <c r="D223" s="7"/>
      <c r="E223" s="7"/>
      <c r="F223" s="7"/>
      <c r="G223" s="92"/>
      <c r="H223" s="92"/>
      <c r="I223" s="96"/>
      <c r="J223" s="96"/>
      <c r="K223" s="96"/>
      <c r="L223" s="92"/>
      <c r="M223" s="92"/>
      <c r="N223" s="92"/>
      <c r="O223" s="96"/>
      <c r="P223" s="8"/>
      <c r="Q223" s="92"/>
    </row>
    <row r="224" spans="1:17">
      <c r="A224" s="5"/>
      <c r="B224" s="92"/>
      <c r="D224" s="7"/>
      <c r="E224" s="7"/>
      <c r="F224" s="7"/>
      <c r="G224" s="92"/>
      <c r="H224" s="92"/>
      <c r="I224" s="96"/>
      <c r="J224" s="96"/>
      <c r="K224" s="96"/>
      <c r="L224" s="92"/>
      <c r="M224" s="92"/>
      <c r="N224" s="92"/>
      <c r="O224" s="96"/>
      <c r="P224" s="8"/>
      <c r="Q224" s="92"/>
    </row>
    <row r="225" spans="1:17">
      <c r="A225" s="5"/>
      <c r="B225" s="92"/>
      <c r="D225" s="7"/>
      <c r="E225" s="7"/>
      <c r="F225" s="7"/>
      <c r="G225" s="92"/>
      <c r="H225" s="92"/>
      <c r="I225" s="96"/>
      <c r="J225" s="96"/>
      <c r="K225" s="96"/>
      <c r="L225" s="92"/>
      <c r="M225" s="92"/>
      <c r="N225" s="92"/>
      <c r="O225" s="96"/>
      <c r="P225" s="8"/>
      <c r="Q225" s="92"/>
    </row>
    <row r="226" spans="1:17">
      <c r="A226" s="5"/>
      <c r="B226" s="92"/>
      <c r="D226" s="7"/>
      <c r="E226" s="7"/>
      <c r="F226" s="7"/>
      <c r="G226" s="92"/>
      <c r="H226" s="92"/>
      <c r="I226" s="96"/>
      <c r="J226" s="96"/>
      <c r="K226" s="96"/>
      <c r="L226" s="92"/>
      <c r="M226" s="92"/>
      <c r="N226" s="92"/>
      <c r="O226" s="96"/>
      <c r="P226" s="8"/>
      <c r="Q226" s="92"/>
    </row>
    <row r="227" spans="1:17">
      <c r="A227" s="5"/>
      <c r="B227" s="92"/>
      <c r="D227" s="7"/>
      <c r="E227" s="7"/>
      <c r="F227" s="7"/>
      <c r="G227" s="92"/>
      <c r="H227" s="92"/>
      <c r="I227" s="96"/>
      <c r="J227" s="96"/>
      <c r="K227" s="96"/>
      <c r="L227" s="92"/>
      <c r="M227" s="92"/>
      <c r="N227" s="92"/>
      <c r="O227" s="96"/>
      <c r="P227" s="8"/>
      <c r="Q227" s="92"/>
    </row>
    <row r="228" spans="1:17">
      <c r="A228" s="5"/>
      <c r="B228" s="92"/>
      <c r="D228" s="7"/>
      <c r="E228" s="7"/>
      <c r="F228" s="7"/>
      <c r="G228" s="92"/>
      <c r="H228" s="92"/>
      <c r="I228" s="96"/>
      <c r="J228" s="96"/>
      <c r="K228" s="96"/>
      <c r="L228" s="92"/>
      <c r="M228" s="92"/>
      <c r="N228" s="92"/>
      <c r="O228" s="96"/>
      <c r="P228" s="8"/>
      <c r="Q228" s="92"/>
    </row>
    <row r="229" spans="1:17" ht="15.75" customHeight="1">
      <c r="A229" s="5"/>
      <c r="B229" s="92"/>
      <c r="D229" s="7"/>
      <c r="E229" s="7"/>
      <c r="F229" s="7"/>
      <c r="G229" s="92"/>
      <c r="H229" s="92"/>
      <c r="I229" s="96"/>
      <c r="J229" s="96"/>
      <c r="K229" s="96"/>
      <c r="L229" s="92"/>
      <c r="M229" s="92"/>
      <c r="N229" s="92"/>
      <c r="O229" s="96"/>
      <c r="P229" s="8"/>
      <c r="Q229" s="92"/>
    </row>
    <row r="230" spans="1:17">
      <c r="A230" s="5"/>
      <c r="B230" s="92"/>
      <c r="D230" s="7"/>
      <c r="E230" s="7"/>
      <c r="F230" s="7"/>
      <c r="G230" s="92"/>
      <c r="H230" s="92"/>
      <c r="I230" s="96"/>
      <c r="J230" s="96"/>
      <c r="K230" s="96"/>
      <c r="L230" s="92"/>
      <c r="M230" s="92"/>
      <c r="N230" s="92"/>
      <c r="O230" s="96"/>
      <c r="P230" s="8"/>
      <c r="Q230" s="92"/>
    </row>
    <row r="231" spans="1:17">
      <c r="A231" s="5"/>
      <c r="B231" s="92"/>
      <c r="D231" s="7"/>
      <c r="E231" s="7"/>
      <c r="F231" s="7"/>
      <c r="G231" s="92"/>
      <c r="H231" s="92"/>
      <c r="I231" s="96"/>
      <c r="J231" s="96"/>
      <c r="K231" s="96"/>
      <c r="L231" s="92"/>
      <c r="M231" s="92"/>
      <c r="N231" s="92"/>
      <c r="O231" s="96"/>
      <c r="P231" s="8"/>
      <c r="Q231" s="92"/>
    </row>
    <row r="232" spans="1:17" ht="12.75" customHeight="1">
      <c r="A232" s="5"/>
      <c r="B232" s="92"/>
      <c r="D232" s="7"/>
      <c r="E232" s="7"/>
      <c r="F232" s="7"/>
      <c r="G232" s="92"/>
      <c r="H232" s="92"/>
      <c r="I232" s="96"/>
      <c r="J232" s="96"/>
      <c r="K232" s="96"/>
      <c r="L232" s="92"/>
      <c r="M232" s="92"/>
      <c r="N232" s="92"/>
      <c r="O232" s="96"/>
      <c r="P232" s="8"/>
      <c r="Q232" s="92"/>
    </row>
    <row r="233" spans="1:17" ht="12.75" customHeight="1">
      <c r="A233" s="5"/>
      <c r="B233" s="92"/>
      <c r="D233" s="7"/>
      <c r="E233" s="7"/>
      <c r="F233" s="7"/>
      <c r="G233" s="92"/>
      <c r="H233" s="92"/>
      <c r="I233" s="96"/>
      <c r="J233" s="96"/>
      <c r="K233" s="96"/>
      <c r="L233" s="92"/>
      <c r="M233" s="92"/>
      <c r="N233" s="92"/>
      <c r="O233" s="96"/>
      <c r="P233" s="8"/>
      <c r="Q233" s="92"/>
    </row>
    <row r="234" spans="1:17">
      <c r="A234" s="5"/>
      <c r="B234" s="92"/>
      <c r="D234" s="7"/>
      <c r="E234" s="7"/>
      <c r="F234" s="7"/>
      <c r="G234" s="92"/>
      <c r="H234" s="92"/>
      <c r="I234" s="96"/>
      <c r="J234" s="96"/>
      <c r="K234" s="96"/>
      <c r="L234" s="92"/>
      <c r="M234" s="92"/>
      <c r="N234" s="92"/>
      <c r="O234" s="96"/>
      <c r="P234" s="8"/>
      <c r="Q234" s="92"/>
    </row>
    <row r="235" spans="1:17" ht="12.75" customHeight="1">
      <c r="A235" s="5"/>
      <c r="B235" s="92"/>
      <c r="D235" s="7"/>
      <c r="E235" s="7"/>
      <c r="F235" s="7"/>
      <c r="G235" s="92"/>
      <c r="H235" s="92"/>
      <c r="I235" s="96"/>
      <c r="J235" s="96"/>
      <c r="K235" s="96"/>
      <c r="L235" s="92"/>
      <c r="M235" s="92"/>
      <c r="N235" s="92"/>
      <c r="O235" s="96"/>
      <c r="P235" s="8"/>
      <c r="Q235" s="92"/>
    </row>
    <row r="236" spans="1:17">
      <c r="A236" s="5"/>
      <c r="B236" s="92"/>
      <c r="D236" s="7"/>
      <c r="E236" s="7"/>
      <c r="F236" s="7"/>
      <c r="G236" s="92"/>
      <c r="H236" s="92"/>
      <c r="I236" s="96"/>
      <c r="J236" s="96"/>
      <c r="K236" s="96"/>
      <c r="L236" s="92"/>
      <c r="M236" s="92"/>
      <c r="N236" s="92"/>
      <c r="O236" s="96"/>
      <c r="P236" s="8"/>
      <c r="Q236" s="92"/>
    </row>
    <row r="237" spans="1:17">
      <c r="A237" s="5"/>
      <c r="B237" s="92"/>
      <c r="D237" s="7"/>
      <c r="E237" s="7"/>
      <c r="F237" s="7"/>
      <c r="G237" s="92"/>
      <c r="H237" s="92"/>
      <c r="I237" s="96"/>
      <c r="J237" s="96"/>
      <c r="K237" s="96"/>
      <c r="L237" s="92"/>
      <c r="M237" s="92"/>
      <c r="N237" s="92"/>
      <c r="O237" s="96"/>
      <c r="P237" s="8"/>
      <c r="Q237" s="92"/>
    </row>
    <row r="238" spans="1:17">
      <c r="A238" s="5"/>
      <c r="B238" s="92"/>
      <c r="D238" s="7"/>
      <c r="E238" s="7"/>
      <c r="F238" s="7"/>
      <c r="G238" s="92"/>
      <c r="H238" s="92"/>
      <c r="I238" s="96"/>
      <c r="J238" s="96"/>
      <c r="K238" s="96"/>
      <c r="L238" s="92"/>
      <c r="M238" s="92"/>
      <c r="N238" s="92"/>
      <c r="O238" s="96"/>
      <c r="P238" s="8"/>
      <c r="Q238" s="92"/>
    </row>
    <row r="239" spans="1:17" ht="12.75" customHeight="1">
      <c r="A239" s="5"/>
      <c r="B239" s="92"/>
      <c r="D239" s="7"/>
      <c r="E239" s="7"/>
      <c r="F239" s="7"/>
      <c r="G239" s="92"/>
      <c r="H239" s="92"/>
      <c r="I239" s="96"/>
      <c r="J239" s="96"/>
      <c r="K239" s="96"/>
      <c r="L239" s="92"/>
      <c r="M239" s="92"/>
      <c r="N239" s="92"/>
      <c r="O239" s="96"/>
      <c r="P239" s="8"/>
      <c r="Q239" s="92"/>
    </row>
    <row r="240" spans="1:17">
      <c r="A240" s="5"/>
      <c r="B240" s="92"/>
      <c r="D240" s="7"/>
      <c r="E240" s="7"/>
      <c r="F240" s="7"/>
      <c r="G240" s="92"/>
      <c r="H240" s="92"/>
      <c r="I240" s="96"/>
      <c r="J240" s="96"/>
      <c r="K240" s="96"/>
      <c r="L240" s="92"/>
      <c r="M240" s="92"/>
      <c r="N240" s="92"/>
      <c r="O240" s="96"/>
      <c r="P240" s="8"/>
      <c r="Q240" s="92"/>
    </row>
    <row r="241" spans="1:17" ht="12.75" customHeight="1">
      <c r="A241" s="5"/>
      <c r="B241" s="92"/>
      <c r="D241" s="7"/>
      <c r="E241" s="7"/>
      <c r="F241" s="7"/>
      <c r="G241" s="92"/>
      <c r="H241" s="92"/>
      <c r="I241" s="96"/>
      <c r="J241" s="96"/>
      <c r="K241" s="96"/>
      <c r="L241" s="92"/>
      <c r="M241" s="92"/>
      <c r="N241" s="92"/>
      <c r="O241" s="96"/>
      <c r="P241" s="8"/>
      <c r="Q241" s="92"/>
    </row>
    <row r="242" spans="1:17" ht="12.75" customHeight="1">
      <c r="A242" s="5"/>
      <c r="B242" s="92"/>
      <c r="D242" s="7"/>
      <c r="E242" s="7"/>
      <c r="F242" s="7"/>
      <c r="G242" s="92"/>
      <c r="H242" s="92"/>
      <c r="I242" s="96"/>
      <c r="J242" s="96"/>
      <c r="K242" s="96"/>
      <c r="L242" s="92"/>
      <c r="M242" s="92"/>
      <c r="N242" s="92"/>
      <c r="O242" s="96"/>
      <c r="P242" s="8"/>
      <c r="Q242" s="92"/>
    </row>
    <row r="243" spans="1:17">
      <c r="A243" s="5"/>
      <c r="B243" s="92"/>
      <c r="D243" s="7"/>
      <c r="E243" s="7"/>
      <c r="F243" s="7"/>
      <c r="G243" s="92"/>
      <c r="H243" s="92"/>
      <c r="I243" s="96"/>
      <c r="J243" s="96"/>
      <c r="K243" s="96"/>
      <c r="L243" s="92"/>
      <c r="M243" s="92"/>
      <c r="N243" s="92"/>
      <c r="O243" s="96"/>
      <c r="P243" s="8"/>
      <c r="Q243" s="92"/>
    </row>
    <row r="244" spans="1:17">
      <c r="A244" s="5"/>
      <c r="B244" s="92"/>
      <c r="D244" s="7"/>
      <c r="E244" s="7"/>
      <c r="F244" s="7"/>
      <c r="G244" s="92"/>
      <c r="H244" s="92"/>
      <c r="I244" s="96"/>
      <c r="J244" s="96"/>
      <c r="K244" s="96"/>
      <c r="L244" s="92"/>
      <c r="M244" s="92"/>
      <c r="N244" s="92"/>
      <c r="O244" s="96"/>
      <c r="P244" s="8"/>
      <c r="Q244" s="92"/>
    </row>
    <row r="245" spans="1:17">
      <c r="A245" s="5"/>
      <c r="B245" s="92"/>
      <c r="D245" s="7"/>
      <c r="E245" s="7"/>
      <c r="F245" s="7"/>
      <c r="G245" s="92"/>
      <c r="H245" s="92"/>
      <c r="I245" s="96"/>
      <c r="J245" s="96"/>
      <c r="K245" s="96"/>
      <c r="L245" s="92"/>
      <c r="M245" s="92"/>
      <c r="N245" s="92"/>
      <c r="O245" s="96"/>
      <c r="P245" s="8"/>
      <c r="Q245" s="92"/>
    </row>
    <row r="246" spans="1:17" ht="12.75" customHeight="1">
      <c r="A246" s="5"/>
      <c r="B246" s="92"/>
      <c r="D246" s="7"/>
      <c r="E246" s="7"/>
      <c r="F246" s="7"/>
      <c r="G246" s="92"/>
      <c r="H246" s="92"/>
      <c r="I246" s="96"/>
      <c r="J246" s="96"/>
      <c r="K246" s="96"/>
      <c r="L246" s="92"/>
      <c r="M246" s="92"/>
      <c r="N246" s="92"/>
      <c r="O246" s="96"/>
      <c r="P246" s="8"/>
      <c r="Q246" s="92"/>
    </row>
    <row r="247" spans="1:17" ht="12.75" hidden="1" customHeight="1">
      <c r="A247" s="5"/>
      <c r="B247" s="92"/>
      <c r="D247" s="7"/>
      <c r="E247" s="7"/>
      <c r="F247" s="7"/>
      <c r="G247" s="92"/>
      <c r="H247" s="92"/>
      <c r="I247" s="96"/>
      <c r="J247" s="96"/>
      <c r="K247" s="96"/>
      <c r="L247" s="92"/>
      <c r="M247" s="92"/>
      <c r="N247" s="92"/>
      <c r="O247" s="96"/>
      <c r="P247" s="8"/>
      <c r="Q247" s="92"/>
    </row>
    <row r="248" spans="1:17" ht="12.75" hidden="1" customHeight="1">
      <c r="A248" s="5"/>
      <c r="B248" s="92"/>
      <c r="D248" s="7"/>
      <c r="E248" s="7"/>
      <c r="F248" s="7"/>
      <c r="G248" s="92"/>
      <c r="H248" s="92"/>
      <c r="I248" s="96"/>
      <c r="J248" s="96"/>
      <c r="K248" s="96"/>
      <c r="L248" s="92"/>
      <c r="M248" s="92"/>
      <c r="N248" s="92"/>
      <c r="O248" s="96"/>
      <c r="P248" s="8"/>
      <c r="Q248" s="92"/>
    </row>
    <row r="249" spans="1:17">
      <c r="A249" s="5"/>
      <c r="B249" s="92"/>
      <c r="D249" s="7"/>
      <c r="E249" s="7"/>
      <c r="F249" s="7"/>
      <c r="G249" s="92"/>
      <c r="H249" s="92"/>
      <c r="I249" s="96"/>
      <c r="J249" s="96"/>
      <c r="K249" s="96"/>
      <c r="L249" s="92"/>
      <c r="M249" s="92"/>
      <c r="N249" s="92"/>
      <c r="O249" s="96"/>
      <c r="P249" s="8"/>
      <c r="Q249" s="92"/>
    </row>
    <row r="250" spans="1:17">
      <c r="A250" s="5"/>
      <c r="B250" s="6"/>
      <c r="D250" s="7"/>
      <c r="E250" s="7"/>
      <c r="F250" s="7"/>
      <c r="G250" s="6"/>
      <c r="H250" s="6"/>
      <c r="I250" s="96"/>
      <c r="J250" s="96"/>
      <c r="K250" s="96"/>
      <c r="L250" s="6"/>
      <c r="M250" s="6"/>
      <c r="N250" s="6"/>
      <c r="O250" s="96"/>
      <c r="P250" s="8"/>
      <c r="Q250" s="6"/>
    </row>
    <row r="251" spans="1:17">
      <c r="A251" s="5"/>
      <c r="B251" s="6"/>
      <c r="D251" s="7"/>
      <c r="E251" s="7"/>
      <c r="F251" s="7"/>
      <c r="G251" s="6"/>
      <c r="H251" s="6"/>
      <c r="I251" s="96"/>
      <c r="J251" s="96"/>
      <c r="K251" s="96"/>
      <c r="L251" s="6"/>
      <c r="M251" s="6"/>
      <c r="N251" s="6"/>
      <c r="O251" s="96"/>
      <c r="P251" s="8"/>
      <c r="Q251" s="6"/>
    </row>
    <row r="252" spans="1:17">
      <c r="A252" s="5"/>
      <c r="B252" s="6"/>
      <c r="D252" s="7"/>
      <c r="E252" s="7"/>
      <c r="F252" s="7"/>
      <c r="G252" s="6"/>
      <c r="H252" s="6"/>
      <c r="I252" s="96"/>
      <c r="J252" s="96"/>
      <c r="K252" s="96"/>
      <c r="L252" s="6"/>
      <c r="M252" s="6"/>
      <c r="N252" s="6"/>
      <c r="O252" s="96"/>
      <c r="P252" s="8"/>
      <c r="Q252" s="6"/>
    </row>
    <row r="253" spans="1:17">
      <c r="A253" s="5"/>
      <c r="B253" s="6"/>
      <c r="D253" s="7"/>
      <c r="E253" s="7"/>
      <c r="F253" s="7"/>
      <c r="G253" s="6"/>
      <c r="H253" s="6"/>
      <c r="I253" s="96"/>
      <c r="J253" s="96"/>
      <c r="K253" s="96"/>
      <c r="L253" s="6"/>
      <c r="M253" s="6"/>
      <c r="N253" s="6"/>
      <c r="O253" s="96"/>
      <c r="P253" s="8"/>
      <c r="Q253" s="6"/>
    </row>
    <row r="254" spans="1:17">
      <c r="A254" s="5"/>
      <c r="B254" s="6"/>
      <c r="D254" s="7"/>
      <c r="E254" s="7"/>
      <c r="F254" s="7"/>
      <c r="G254" s="6"/>
      <c r="H254" s="6"/>
      <c r="I254" s="96"/>
      <c r="J254" s="96"/>
      <c r="K254" s="96"/>
      <c r="L254" s="6"/>
      <c r="M254" s="6"/>
      <c r="N254" s="6"/>
      <c r="O254" s="96"/>
      <c r="P254" s="8"/>
      <c r="Q254" s="6"/>
    </row>
    <row r="255" spans="1:17">
      <c r="A255" s="5"/>
      <c r="B255" s="6"/>
      <c r="D255" s="7"/>
      <c r="E255" s="7"/>
      <c r="F255" s="7"/>
      <c r="G255" s="6"/>
      <c r="H255" s="6"/>
      <c r="I255" s="96"/>
      <c r="J255" s="96"/>
      <c r="K255" s="96"/>
      <c r="L255" s="6"/>
      <c r="M255" s="6"/>
      <c r="N255" s="6"/>
      <c r="O255" s="96"/>
      <c r="P255" s="8"/>
      <c r="Q255" s="6"/>
    </row>
    <row r="256" spans="1:17" hidden="1">
      <c r="A256" s="5"/>
      <c r="B256" s="6"/>
      <c r="D256" s="7"/>
      <c r="E256" s="7"/>
      <c r="F256" s="7"/>
      <c r="G256" s="6"/>
      <c r="H256" s="6"/>
      <c r="I256" s="96"/>
      <c r="J256" s="96"/>
      <c r="K256" s="96"/>
      <c r="L256" s="6"/>
      <c r="M256" s="6"/>
      <c r="N256" s="6"/>
      <c r="O256" s="96"/>
      <c r="P256" s="8"/>
      <c r="Q256" s="6"/>
    </row>
    <row r="257" spans="1:17" hidden="1">
      <c r="A257" s="5"/>
      <c r="B257" s="6"/>
      <c r="D257" s="7"/>
      <c r="E257" s="7"/>
      <c r="F257" s="7"/>
      <c r="G257" s="6"/>
      <c r="H257" s="6"/>
      <c r="I257" s="96"/>
      <c r="J257" s="96"/>
      <c r="K257" s="96"/>
      <c r="L257" s="6"/>
      <c r="M257" s="6"/>
      <c r="N257" s="6"/>
      <c r="O257" s="96"/>
      <c r="P257" s="8"/>
      <c r="Q257" s="6"/>
    </row>
    <row r="258" spans="1:17" hidden="1">
      <c r="A258" s="5"/>
      <c r="B258" s="6"/>
      <c r="D258" s="7"/>
      <c r="E258" s="7"/>
      <c r="F258" s="7"/>
      <c r="G258" s="6"/>
      <c r="H258" s="6"/>
      <c r="I258" s="96"/>
      <c r="J258" s="96"/>
      <c r="K258" s="96"/>
      <c r="L258" s="6"/>
      <c r="M258" s="6"/>
      <c r="N258" s="6"/>
      <c r="O258" s="96"/>
      <c r="P258" s="8"/>
      <c r="Q258" s="6"/>
    </row>
    <row r="259" spans="1:17">
      <c r="A259" s="5"/>
      <c r="B259" s="6"/>
      <c r="D259" s="7"/>
      <c r="E259" s="7"/>
      <c r="F259" s="7"/>
      <c r="G259" s="6"/>
      <c r="H259" s="6"/>
      <c r="I259" s="96"/>
      <c r="J259" s="96"/>
      <c r="K259" s="96"/>
      <c r="L259" s="6"/>
      <c r="M259" s="6"/>
      <c r="N259" s="6"/>
      <c r="O259" s="96"/>
      <c r="P259" s="8"/>
      <c r="Q259" s="6"/>
    </row>
    <row r="260" spans="1:17" ht="12.75" customHeight="1">
      <c r="A260" s="5"/>
      <c r="B260" s="6"/>
      <c r="D260" s="7"/>
      <c r="E260" s="7"/>
      <c r="F260" s="7"/>
      <c r="G260" s="6"/>
      <c r="H260" s="6"/>
      <c r="I260" s="96"/>
      <c r="J260" s="96"/>
      <c r="K260" s="96"/>
      <c r="L260" s="6"/>
      <c r="M260" s="6"/>
      <c r="N260" s="6"/>
      <c r="O260" s="96"/>
      <c r="P260" s="8"/>
      <c r="Q260" s="6"/>
    </row>
    <row r="261" spans="1:17" ht="12.75" customHeight="1">
      <c r="A261" s="5"/>
      <c r="B261" s="6"/>
      <c r="D261" s="7"/>
      <c r="E261" s="7"/>
      <c r="F261" s="7"/>
      <c r="G261" s="6"/>
      <c r="H261" s="6"/>
      <c r="I261" s="96"/>
      <c r="J261" s="96"/>
      <c r="K261" s="96"/>
      <c r="L261" s="6"/>
      <c r="M261" s="6"/>
      <c r="N261" s="6"/>
      <c r="O261" s="96"/>
      <c r="P261" s="8"/>
      <c r="Q261" s="6"/>
    </row>
    <row r="262" spans="1:17" ht="12.75" customHeight="1">
      <c r="A262" s="5"/>
      <c r="B262" s="6"/>
      <c r="D262" s="7"/>
      <c r="E262" s="7"/>
      <c r="F262" s="7"/>
      <c r="G262" s="6"/>
      <c r="H262" s="6"/>
      <c r="I262" s="96"/>
      <c r="J262" s="96"/>
      <c r="K262" s="96"/>
      <c r="L262" s="6"/>
      <c r="M262" s="6"/>
      <c r="N262" s="6"/>
      <c r="O262" s="96"/>
      <c r="P262" s="8"/>
      <c r="Q262" s="6"/>
    </row>
    <row r="263" spans="1:17" ht="12.75" customHeight="1">
      <c r="A263" s="5"/>
      <c r="B263" s="6"/>
      <c r="D263" s="7"/>
      <c r="E263" s="7"/>
      <c r="F263" s="7"/>
      <c r="G263" s="6"/>
      <c r="H263" s="6"/>
      <c r="I263" s="96"/>
      <c r="J263" s="96"/>
      <c r="K263" s="96"/>
      <c r="L263" s="6"/>
      <c r="M263" s="6"/>
      <c r="N263" s="6"/>
      <c r="O263" s="96"/>
      <c r="P263" s="8"/>
      <c r="Q263" s="6"/>
    </row>
    <row r="264" spans="1:17" ht="12.75" customHeight="1">
      <c r="A264" s="5"/>
      <c r="B264" s="6"/>
      <c r="D264" s="7"/>
      <c r="E264" s="7"/>
      <c r="F264" s="7"/>
      <c r="G264" s="6"/>
      <c r="H264" s="6"/>
      <c r="I264" s="96"/>
      <c r="J264" s="96"/>
      <c r="K264" s="96"/>
      <c r="L264" s="6"/>
      <c r="M264" s="6"/>
      <c r="N264" s="6"/>
      <c r="O264" s="96"/>
      <c r="P264" s="8"/>
      <c r="Q264" s="6"/>
    </row>
    <row r="265" spans="1:17" ht="12.75" customHeight="1">
      <c r="A265" s="5"/>
      <c r="B265" s="6"/>
      <c r="D265" s="7"/>
      <c r="E265" s="7"/>
      <c r="F265" s="7"/>
      <c r="G265" s="6"/>
      <c r="H265" s="6"/>
      <c r="I265" s="96"/>
      <c r="J265" s="96"/>
      <c r="K265" s="96"/>
      <c r="L265" s="6"/>
      <c r="M265" s="6"/>
      <c r="N265" s="6"/>
      <c r="O265" s="96"/>
      <c r="P265" s="8"/>
      <c r="Q265" s="6"/>
    </row>
    <row r="266" spans="1:17" ht="12.75" customHeight="1">
      <c r="A266" s="5"/>
      <c r="B266" s="6"/>
      <c r="D266" s="7"/>
      <c r="E266" s="7"/>
      <c r="F266" s="7"/>
      <c r="G266" s="6"/>
      <c r="H266" s="6"/>
      <c r="I266" s="96"/>
      <c r="J266" s="96"/>
      <c r="K266" s="96"/>
      <c r="L266" s="6"/>
      <c r="M266" s="6"/>
      <c r="N266" s="6"/>
      <c r="O266" s="96"/>
      <c r="P266" s="8"/>
      <c r="Q266" s="6"/>
    </row>
    <row r="267" spans="1:17" ht="12.75" customHeight="1">
      <c r="A267" s="5"/>
      <c r="B267" s="6"/>
      <c r="D267" s="7"/>
      <c r="E267" s="7"/>
      <c r="F267" s="7"/>
      <c r="G267" s="6"/>
      <c r="H267" s="6"/>
      <c r="I267" s="96"/>
      <c r="J267" s="96"/>
      <c r="K267" s="96"/>
      <c r="L267" s="6"/>
      <c r="M267" s="6"/>
      <c r="N267" s="6"/>
      <c r="O267" s="96"/>
      <c r="P267" s="8"/>
      <c r="Q267" s="6"/>
    </row>
    <row r="268" spans="1:17" ht="12.75" customHeight="1">
      <c r="A268" s="5"/>
      <c r="B268" s="6"/>
      <c r="D268" s="7"/>
      <c r="E268" s="7"/>
      <c r="F268" s="7"/>
      <c r="G268" s="6"/>
      <c r="H268" s="6"/>
      <c r="I268" s="96"/>
      <c r="J268" s="96"/>
      <c r="K268" s="96"/>
      <c r="L268" s="6"/>
      <c r="M268" s="6"/>
      <c r="N268" s="6"/>
      <c r="O268" s="96"/>
      <c r="P268" s="8"/>
      <c r="Q268" s="6"/>
    </row>
    <row r="269" spans="1:17" ht="12.75" customHeight="1">
      <c r="A269" s="5"/>
      <c r="B269" s="6"/>
      <c r="D269" s="7"/>
      <c r="E269" s="7"/>
      <c r="F269" s="7"/>
      <c r="G269" s="6"/>
      <c r="H269" s="6"/>
      <c r="I269" s="96"/>
      <c r="J269" s="96"/>
      <c r="K269" s="96"/>
      <c r="L269" s="6"/>
      <c r="M269" s="6"/>
      <c r="N269" s="6"/>
      <c r="O269" s="96"/>
      <c r="P269" s="8"/>
      <c r="Q269" s="6"/>
    </row>
    <row r="270" spans="1:17" ht="12.75" customHeight="1">
      <c r="A270" s="5"/>
      <c r="B270" s="6"/>
      <c r="D270" s="7"/>
      <c r="E270" s="7"/>
      <c r="F270" s="7"/>
      <c r="G270" s="6"/>
      <c r="H270" s="6"/>
      <c r="I270" s="96"/>
      <c r="J270" s="96"/>
      <c r="K270" s="96"/>
      <c r="L270" s="6"/>
      <c r="M270" s="6"/>
      <c r="N270" s="6"/>
      <c r="O270" s="96"/>
      <c r="P270" s="8"/>
      <c r="Q270" s="6"/>
    </row>
    <row r="271" spans="1:17" ht="12.75" customHeight="1">
      <c r="A271" s="5"/>
      <c r="B271" s="6"/>
      <c r="D271" s="7"/>
      <c r="E271" s="7"/>
      <c r="F271" s="7"/>
      <c r="G271" s="6"/>
      <c r="H271" s="6"/>
      <c r="I271" s="96"/>
      <c r="J271" s="96"/>
      <c r="K271" s="96"/>
      <c r="L271" s="6"/>
      <c r="M271" s="6"/>
      <c r="N271" s="6"/>
      <c r="O271" s="96"/>
      <c r="P271" s="8"/>
      <c r="Q271" s="6"/>
    </row>
    <row r="272" spans="1:17" ht="12.75" customHeight="1">
      <c r="A272" s="5"/>
      <c r="B272" s="6"/>
      <c r="D272" s="7"/>
      <c r="E272" s="7"/>
      <c r="F272" s="7"/>
      <c r="G272" s="6"/>
      <c r="H272" s="6"/>
      <c r="I272" s="96"/>
      <c r="J272" s="96"/>
      <c r="K272" s="96"/>
      <c r="L272" s="6"/>
      <c r="M272" s="6"/>
      <c r="N272" s="6"/>
      <c r="O272" s="96"/>
      <c r="P272" s="8"/>
      <c r="Q272" s="6"/>
    </row>
    <row r="273" spans="1:17" ht="12.75" customHeight="1">
      <c r="A273" s="5"/>
      <c r="B273" s="6"/>
      <c r="D273" s="7"/>
      <c r="E273" s="7"/>
      <c r="F273" s="7"/>
      <c r="G273" s="6"/>
      <c r="H273" s="6"/>
      <c r="I273" s="96"/>
      <c r="J273" s="96"/>
      <c r="K273" s="96"/>
      <c r="L273" s="6"/>
      <c r="M273" s="6"/>
      <c r="N273" s="6"/>
      <c r="O273" s="96"/>
      <c r="P273" s="8"/>
      <c r="Q273" s="6"/>
    </row>
    <row r="274" spans="1:17" ht="12.75" customHeight="1">
      <c r="A274" s="5"/>
      <c r="B274" s="6"/>
      <c r="D274" s="7"/>
      <c r="E274" s="7"/>
      <c r="F274" s="7"/>
      <c r="G274" s="6"/>
      <c r="H274" s="6"/>
      <c r="I274" s="96"/>
      <c r="J274" s="96"/>
      <c r="K274" s="96"/>
      <c r="L274" s="6"/>
      <c r="M274" s="6"/>
      <c r="N274" s="6"/>
      <c r="O274" s="96"/>
      <c r="P274" s="8"/>
      <c r="Q274" s="6"/>
    </row>
  </sheetData>
  <mergeCells count="140">
    <mergeCell ref="B185:P185"/>
    <mergeCell ref="A192:B192"/>
    <mergeCell ref="A193:B193"/>
    <mergeCell ref="A194:B194"/>
    <mergeCell ref="A195:B195"/>
    <mergeCell ref="A196:B196"/>
    <mergeCell ref="A175:P175"/>
    <mergeCell ref="A176:P176"/>
    <mergeCell ref="B177:P177"/>
    <mergeCell ref="A182:B182"/>
    <mergeCell ref="A183:B183"/>
    <mergeCell ref="A184:B184"/>
    <mergeCell ref="I190:P190"/>
    <mergeCell ref="B204:D204"/>
    <mergeCell ref="B205:D205"/>
    <mergeCell ref="B206:D206"/>
    <mergeCell ref="B207:D207"/>
    <mergeCell ref="B208:D208"/>
    <mergeCell ref="A203:D203"/>
    <mergeCell ref="B210:D210"/>
    <mergeCell ref="A197:B197"/>
    <mergeCell ref="A198:B198"/>
    <mergeCell ref="A199:B199"/>
    <mergeCell ref="C171:P171"/>
    <mergeCell ref="A173:B173"/>
    <mergeCell ref="A174:B174"/>
    <mergeCell ref="A152:P152"/>
    <mergeCell ref="B153:P153"/>
    <mergeCell ref="A158:B158"/>
    <mergeCell ref="A159:B159"/>
    <mergeCell ref="A160:B160"/>
    <mergeCell ref="B161:P161"/>
    <mergeCell ref="A127:P127"/>
    <mergeCell ref="A128:P128"/>
    <mergeCell ref="B134:P134"/>
    <mergeCell ref="A140:B140"/>
    <mergeCell ref="A141:B141"/>
    <mergeCell ref="A133:B133"/>
    <mergeCell ref="A168:B168"/>
    <mergeCell ref="A169:B169"/>
    <mergeCell ref="A170:B170"/>
    <mergeCell ref="B129:P129"/>
    <mergeCell ref="A131:B131"/>
    <mergeCell ref="A132:B132"/>
    <mergeCell ref="A142:B142"/>
    <mergeCell ref="B143:P143"/>
    <mergeCell ref="A148:B148"/>
    <mergeCell ref="A149:B149"/>
    <mergeCell ref="A150:B150"/>
    <mergeCell ref="A151:B151"/>
    <mergeCell ref="I166:P166"/>
    <mergeCell ref="A117:B117"/>
    <mergeCell ref="A118:B118"/>
    <mergeCell ref="A99:B99"/>
    <mergeCell ref="A100:B100"/>
    <mergeCell ref="A101:B101"/>
    <mergeCell ref="A102:B102"/>
    <mergeCell ref="A103:P103"/>
    <mergeCell ref="B104:P104"/>
    <mergeCell ref="A126:B126"/>
    <mergeCell ref="A119:B119"/>
    <mergeCell ref="B120:P120"/>
    <mergeCell ref="A122:B122"/>
    <mergeCell ref="A123:B123"/>
    <mergeCell ref="A124:B124"/>
    <mergeCell ref="A125:B125"/>
    <mergeCell ref="A93:B93"/>
    <mergeCell ref="B94:P94"/>
    <mergeCell ref="A78:B78"/>
    <mergeCell ref="A79:B79"/>
    <mergeCell ref="A80:B80"/>
    <mergeCell ref="A107:B107"/>
    <mergeCell ref="A108:B108"/>
    <mergeCell ref="A109:B109"/>
    <mergeCell ref="B110:P110"/>
    <mergeCell ref="B81:P81"/>
    <mergeCell ref="A75:P75"/>
    <mergeCell ref="B76:P76"/>
    <mergeCell ref="A71:B71"/>
    <mergeCell ref="B87:P87"/>
    <mergeCell ref="A91:B91"/>
    <mergeCell ref="A92:B92"/>
    <mergeCell ref="A84:B84"/>
    <mergeCell ref="A85:B85"/>
    <mergeCell ref="A86:B86"/>
    <mergeCell ref="A74:P74"/>
    <mergeCell ref="A70:B70"/>
    <mergeCell ref="A49:P49"/>
    <mergeCell ref="B50:P50"/>
    <mergeCell ref="A53:B53"/>
    <mergeCell ref="A54:B54"/>
    <mergeCell ref="A55:B55"/>
    <mergeCell ref="B56:P56"/>
    <mergeCell ref="A72:B72"/>
    <mergeCell ref="A73:B73"/>
    <mergeCell ref="P12:P15"/>
    <mergeCell ref="A61:B61"/>
    <mergeCell ref="A62:B62"/>
    <mergeCell ref="A63:B63"/>
    <mergeCell ref="B64:P64"/>
    <mergeCell ref="A69:B69"/>
    <mergeCell ref="B41:P41"/>
    <mergeCell ref="A47:B47"/>
    <mergeCell ref="A48:B48"/>
    <mergeCell ref="A18:P18"/>
    <mergeCell ref="B19:P19"/>
    <mergeCell ref="A22:B22"/>
    <mergeCell ref="A23:B23"/>
    <mergeCell ref="A38:B38"/>
    <mergeCell ref="A39:B39"/>
    <mergeCell ref="A40:B40"/>
    <mergeCell ref="A24:B24"/>
    <mergeCell ref="B25:P25"/>
    <mergeCell ref="A29:B29"/>
    <mergeCell ref="A30:B30"/>
    <mergeCell ref="A31:B31"/>
    <mergeCell ref="B32:P32"/>
    <mergeCell ref="A2:P2"/>
    <mergeCell ref="A3:P3"/>
    <mergeCell ref="A11:A15"/>
    <mergeCell ref="B11:B15"/>
    <mergeCell ref="G11:G15"/>
    <mergeCell ref="H11:H15"/>
    <mergeCell ref="A16:P16"/>
    <mergeCell ref="A17:P17"/>
    <mergeCell ref="C12:C15"/>
    <mergeCell ref="D12:D15"/>
    <mergeCell ref="E12:E15"/>
    <mergeCell ref="M14:M15"/>
    <mergeCell ref="N14:N15"/>
    <mergeCell ref="C11:F11"/>
    <mergeCell ref="F12:F15"/>
    <mergeCell ref="K13:K15"/>
    <mergeCell ref="O13:O15"/>
    <mergeCell ref="I11:P11"/>
    <mergeCell ref="I12:I15"/>
    <mergeCell ref="J12:J15"/>
    <mergeCell ref="L13:N13"/>
    <mergeCell ref="L14:L15"/>
    <mergeCell ref="K12:O12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R273"/>
  <sheetViews>
    <sheetView showGridLines="0" zoomScaleNormal="100" zoomScaleSheetLayoutView="90" zoomScalePageLayoutView="55" workbookViewId="0"/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3" customWidth="1"/>
    <col min="5" max="5" width="8" style="3" customWidth="1"/>
    <col min="6" max="6" width="9" style="3" customWidth="1"/>
    <col min="7" max="7" width="8" customWidth="1"/>
    <col min="8" max="8" width="10" customWidth="1"/>
    <col min="9" max="9" width="12.425781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6.28515625" customWidth="1"/>
    <col min="16" max="16" width="9.42578125" style="4" customWidth="1"/>
    <col min="17" max="18" width="5.7109375" customWidth="1"/>
  </cols>
  <sheetData>
    <row r="1" spans="1:18">
      <c r="A1" s="5"/>
      <c r="B1" s="107"/>
      <c r="D1" s="7"/>
      <c r="E1" s="7"/>
      <c r="F1" s="7"/>
      <c r="G1" s="107"/>
      <c r="H1" s="107"/>
      <c r="I1" s="107"/>
      <c r="J1" s="107"/>
      <c r="K1" s="107"/>
      <c r="L1" s="107"/>
      <c r="M1" s="107"/>
      <c r="N1" s="107"/>
      <c r="O1" s="107"/>
      <c r="P1" s="8"/>
      <c r="Q1" s="107"/>
      <c r="R1" s="107"/>
    </row>
    <row r="2" spans="1:18" ht="15.7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07"/>
      <c r="R2" s="107"/>
    </row>
    <row r="3" spans="1:18" ht="15.75">
      <c r="A3" s="141" t="s">
        <v>184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07"/>
      <c r="R3" s="107"/>
    </row>
    <row r="4" spans="1:18" ht="15.75">
      <c r="A4" s="10"/>
      <c r="B4" s="108"/>
      <c r="C4" s="11"/>
      <c r="D4" s="11"/>
      <c r="E4" s="11"/>
      <c r="F4" s="11"/>
      <c r="G4" s="108"/>
      <c r="H4" s="108"/>
      <c r="I4" s="108"/>
      <c r="J4" s="118"/>
      <c r="K4" s="11"/>
      <c r="L4" s="11" t="s">
        <v>188</v>
      </c>
      <c r="M4" s="11"/>
      <c r="N4" s="118"/>
      <c r="O4" s="108"/>
      <c r="P4" s="108"/>
      <c r="Q4" s="107"/>
      <c r="R4" s="107"/>
    </row>
    <row r="5" spans="1:18">
      <c r="A5" s="5"/>
      <c r="B5" s="13" t="s">
        <v>1</v>
      </c>
      <c r="C5" s="14"/>
      <c r="D5" s="15"/>
      <c r="E5" s="15"/>
      <c r="F5" s="15"/>
      <c r="G5" s="8"/>
      <c r="H5" s="8"/>
      <c r="I5" s="8"/>
      <c r="J5" s="8"/>
      <c r="K5" s="8"/>
      <c r="L5" s="8"/>
      <c r="M5" s="8"/>
      <c r="N5" s="8"/>
      <c r="O5" s="8"/>
      <c r="P5" s="8"/>
      <c r="Q5" s="107"/>
      <c r="R5" s="107"/>
    </row>
    <row r="6" spans="1:18">
      <c r="A6" s="5"/>
      <c r="B6" s="12" t="s">
        <v>2</v>
      </c>
      <c r="D6" s="7"/>
      <c r="E6" s="7"/>
      <c r="F6" s="7"/>
      <c r="G6" s="107"/>
      <c r="H6" s="107"/>
      <c r="I6" s="107"/>
      <c r="J6" s="107"/>
      <c r="K6" s="107"/>
      <c r="L6" s="107"/>
      <c r="M6" s="107"/>
      <c r="N6" s="107"/>
      <c r="O6" s="107"/>
      <c r="P6" s="8"/>
      <c r="Q6" s="107"/>
      <c r="R6" s="107"/>
    </row>
    <row r="7" spans="1:18">
      <c r="A7" s="5"/>
      <c r="B7" s="12" t="s">
        <v>3</v>
      </c>
      <c r="D7" s="7"/>
      <c r="E7" s="7"/>
      <c r="F7" s="7"/>
      <c r="G7" s="107"/>
      <c r="H7" s="107"/>
      <c r="I7" s="107"/>
      <c r="J7" s="107"/>
      <c r="K7" s="107"/>
      <c r="L7" s="107"/>
      <c r="M7" s="107"/>
      <c r="N7" s="107"/>
      <c r="O7" s="107"/>
      <c r="P7" s="8"/>
      <c r="Q7" s="107"/>
      <c r="R7" s="107"/>
    </row>
    <row r="8" spans="1:18">
      <c r="A8" s="5"/>
      <c r="B8" s="12" t="s">
        <v>4</v>
      </c>
      <c r="D8" s="7"/>
      <c r="E8" s="7"/>
      <c r="F8" s="7"/>
      <c r="G8" s="107"/>
      <c r="H8" s="107"/>
      <c r="I8" s="107"/>
      <c r="J8" s="107"/>
      <c r="K8" s="107"/>
      <c r="L8" s="107"/>
      <c r="M8" s="107"/>
      <c r="N8" s="107"/>
      <c r="O8" s="107"/>
      <c r="P8" s="8"/>
      <c r="Q8" s="107"/>
      <c r="R8" s="107"/>
    </row>
    <row r="9" spans="1:18">
      <c r="A9" s="5"/>
      <c r="B9" s="12" t="s">
        <v>5</v>
      </c>
      <c r="C9" s="16"/>
      <c r="D9" s="16"/>
      <c r="E9" s="7"/>
      <c r="F9" s="7"/>
      <c r="G9" s="107"/>
      <c r="H9" s="107"/>
      <c r="I9" s="107"/>
      <c r="J9" s="107"/>
      <c r="K9" s="107"/>
      <c r="L9" s="107"/>
      <c r="M9" s="107"/>
      <c r="N9" s="107"/>
      <c r="O9" s="107"/>
      <c r="P9" s="8"/>
      <c r="Q9" s="107"/>
      <c r="R9" s="107"/>
    </row>
    <row r="10" spans="1:18">
      <c r="A10" s="5"/>
      <c r="B10" s="17"/>
      <c r="D10" s="2"/>
      <c r="E10" s="7"/>
      <c r="F10" s="7"/>
      <c r="G10" s="107"/>
      <c r="H10" s="107"/>
      <c r="I10" s="107"/>
      <c r="J10" s="107"/>
      <c r="K10" s="107"/>
      <c r="L10" s="107"/>
      <c r="M10" s="107"/>
      <c r="N10" s="107"/>
      <c r="O10" s="107"/>
      <c r="P10" s="8"/>
      <c r="Q10" s="107"/>
      <c r="R10" s="107"/>
    </row>
    <row r="11" spans="1:18" ht="12.75" customHeight="1">
      <c r="A11" s="142" t="s">
        <v>6</v>
      </c>
      <c r="B11" s="145" t="s">
        <v>7</v>
      </c>
      <c r="C11" s="148" t="s">
        <v>8</v>
      </c>
      <c r="D11" s="149"/>
      <c r="E11" s="149"/>
      <c r="F11" s="150"/>
      <c r="G11" s="151" t="s">
        <v>9</v>
      </c>
      <c r="H11" s="154" t="s">
        <v>10</v>
      </c>
      <c r="I11" s="157" t="s">
        <v>11</v>
      </c>
      <c r="J11" s="158"/>
      <c r="K11" s="158"/>
      <c r="L11" s="158"/>
      <c r="M11" s="158"/>
      <c r="N11" s="158"/>
      <c r="O11" s="158"/>
      <c r="P11" s="158"/>
      <c r="Q11" s="165"/>
      <c r="R11" s="107"/>
    </row>
    <row r="12" spans="1:18" ht="28.5" customHeight="1">
      <c r="A12" s="143"/>
      <c r="B12" s="146"/>
      <c r="C12" s="166" t="s">
        <v>12</v>
      </c>
      <c r="D12" s="169" t="s">
        <v>13</v>
      </c>
      <c r="E12" s="169" t="s">
        <v>14</v>
      </c>
      <c r="F12" s="172" t="s">
        <v>138</v>
      </c>
      <c r="G12" s="152"/>
      <c r="H12" s="155"/>
      <c r="I12" s="173" t="s">
        <v>142</v>
      </c>
      <c r="J12" s="173" t="s">
        <v>143</v>
      </c>
      <c r="K12" s="159" t="s">
        <v>13</v>
      </c>
      <c r="L12" s="160"/>
      <c r="M12" s="160"/>
      <c r="N12" s="160"/>
      <c r="O12" s="161"/>
      <c r="P12" s="176" t="s">
        <v>14</v>
      </c>
      <c r="Q12" s="165"/>
      <c r="R12" s="107"/>
    </row>
    <row r="13" spans="1:18" ht="15.95" customHeight="1">
      <c r="A13" s="143"/>
      <c r="B13" s="146"/>
      <c r="C13" s="167"/>
      <c r="D13" s="170"/>
      <c r="E13" s="170"/>
      <c r="F13" s="170"/>
      <c r="G13" s="152"/>
      <c r="H13" s="155"/>
      <c r="I13" s="174"/>
      <c r="J13" s="174"/>
      <c r="K13" s="162" t="s">
        <v>12</v>
      </c>
      <c r="L13" s="159" t="s">
        <v>139</v>
      </c>
      <c r="M13" s="160"/>
      <c r="N13" s="161"/>
      <c r="O13" s="162" t="s">
        <v>140</v>
      </c>
      <c r="P13" s="177"/>
      <c r="Q13" s="165"/>
      <c r="R13" s="107"/>
    </row>
    <row r="14" spans="1:18" ht="11.25" customHeight="1">
      <c r="A14" s="143"/>
      <c r="B14" s="146"/>
      <c r="C14" s="167"/>
      <c r="D14" s="170"/>
      <c r="E14" s="170"/>
      <c r="F14" s="170"/>
      <c r="G14" s="152"/>
      <c r="H14" s="155"/>
      <c r="I14" s="174"/>
      <c r="J14" s="174"/>
      <c r="K14" s="163"/>
      <c r="L14" s="162" t="s">
        <v>141</v>
      </c>
      <c r="M14" s="162" t="s">
        <v>15</v>
      </c>
      <c r="N14" s="163" t="s">
        <v>117</v>
      </c>
      <c r="O14" s="163"/>
      <c r="P14" s="177"/>
      <c r="Q14" s="165"/>
      <c r="R14" s="107"/>
    </row>
    <row r="15" spans="1:18" ht="31.5" customHeight="1">
      <c r="A15" s="144"/>
      <c r="B15" s="147"/>
      <c r="C15" s="168"/>
      <c r="D15" s="171"/>
      <c r="E15" s="171"/>
      <c r="F15" s="171"/>
      <c r="G15" s="153"/>
      <c r="H15" s="156"/>
      <c r="I15" s="175"/>
      <c r="J15" s="175"/>
      <c r="K15" s="164"/>
      <c r="L15" s="164"/>
      <c r="M15" s="164"/>
      <c r="N15" s="164"/>
      <c r="O15" s="164"/>
      <c r="P15" s="178"/>
      <c r="Q15" s="165"/>
      <c r="R15" s="107"/>
    </row>
    <row r="16" spans="1:18" ht="14.25" customHeight="1">
      <c r="A16" s="187" t="s">
        <v>16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07"/>
      <c r="R16" s="107"/>
    </row>
    <row r="17" spans="1:18" ht="14.25" customHeight="1">
      <c r="A17" s="185" t="s">
        <v>17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07"/>
      <c r="R17" s="107"/>
    </row>
    <row r="18" spans="1:18">
      <c r="A18" s="183" t="s">
        <v>18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07"/>
      <c r="R18" s="107"/>
    </row>
    <row r="19" spans="1:18">
      <c r="A19" s="18" t="s">
        <v>19</v>
      </c>
      <c r="B19" s="179" t="s">
        <v>20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07"/>
      <c r="R19" s="107"/>
    </row>
    <row r="20" spans="1:18" s="23" customFormat="1">
      <c r="A20" s="93" t="s">
        <v>21</v>
      </c>
      <c r="B20" s="98" t="s">
        <v>130</v>
      </c>
      <c r="C20" s="99">
        <v>2</v>
      </c>
      <c r="D20" s="99">
        <v>1.2</v>
      </c>
      <c r="E20" s="99">
        <v>0.8</v>
      </c>
      <c r="F20" s="99">
        <v>1.6</v>
      </c>
      <c r="G20" s="100" t="s">
        <v>23</v>
      </c>
      <c r="H20" s="100" t="s">
        <v>27</v>
      </c>
      <c r="I20" s="100">
        <v>50</v>
      </c>
      <c r="J20" s="100">
        <v>40</v>
      </c>
      <c r="K20" s="100">
        <v>30</v>
      </c>
      <c r="L20" s="100">
        <v>30</v>
      </c>
      <c r="M20" s="100"/>
      <c r="N20" s="100">
        <v>30</v>
      </c>
      <c r="O20" s="100"/>
      <c r="P20" s="124">
        <v>20</v>
      </c>
    </row>
    <row r="21" spans="1:18" s="23" customFormat="1">
      <c r="A21" s="93" t="s">
        <v>25</v>
      </c>
      <c r="B21" s="24" t="s">
        <v>136</v>
      </c>
      <c r="C21" s="99">
        <v>3</v>
      </c>
      <c r="D21" s="99">
        <v>1.8</v>
      </c>
      <c r="E21" s="99">
        <v>1.2</v>
      </c>
      <c r="F21" s="99"/>
      <c r="G21" s="100" t="s">
        <v>23</v>
      </c>
      <c r="H21" s="100" t="s">
        <v>24</v>
      </c>
      <c r="I21" s="100">
        <v>75</v>
      </c>
      <c r="J21" s="100"/>
      <c r="K21" s="100">
        <v>45</v>
      </c>
      <c r="L21" s="100">
        <v>45</v>
      </c>
      <c r="M21" s="25">
        <v>45</v>
      </c>
      <c r="N21" s="25"/>
      <c r="O21" s="25"/>
      <c r="P21" s="124">
        <v>30</v>
      </c>
    </row>
    <row r="22" spans="1:18">
      <c r="A22" s="181" t="s">
        <v>30</v>
      </c>
      <c r="B22" s="182"/>
      <c r="C22" s="99">
        <f>SUM(C20:C21)</f>
        <v>5</v>
      </c>
      <c r="D22" s="99">
        <v>3</v>
      </c>
      <c r="E22" s="99">
        <v>2</v>
      </c>
      <c r="F22" s="99"/>
      <c r="G22" s="100" t="s">
        <v>31</v>
      </c>
      <c r="H22" s="100" t="s">
        <v>31</v>
      </c>
      <c r="I22" s="100">
        <f>SUM(I20:I21)</f>
        <v>125</v>
      </c>
      <c r="J22" s="100"/>
      <c r="K22" s="100">
        <v>75</v>
      </c>
      <c r="L22" s="100">
        <f>SUM(L20:L21)</f>
        <v>75</v>
      </c>
      <c r="M22" s="100">
        <f>SUM(M20:M21)</f>
        <v>45</v>
      </c>
      <c r="N22" s="100">
        <f>SUM(N20:N21)</f>
        <v>30</v>
      </c>
      <c r="O22" s="100"/>
      <c r="P22" s="124">
        <f>SUM(P20:P21)</f>
        <v>50</v>
      </c>
      <c r="Q22" s="107"/>
      <c r="R22" s="107"/>
    </row>
    <row r="23" spans="1:18">
      <c r="A23" s="181" t="s">
        <v>32</v>
      </c>
      <c r="B23" s="182"/>
      <c r="C23" s="99"/>
      <c r="D23" s="99"/>
      <c r="E23" s="99"/>
      <c r="F23" s="99">
        <f>SUM(F20:F22)</f>
        <v>1.6</v>
      </c>
      <c r="G23" s="100" t="s">
        <v>31</v>
      </c>
      <c r="H23" s="100" t="s">
        <v>31</v>
      </c>
      <c r="I23" s="100"/>
      <c r="J23" s="100">
        <f>SUM(J20:J22)</f>
        <v>40</v>
      </c>
      <c r="K23" s="100"/>
      <c r="L23" s="100"/>
      <c r="M23" s="100"/>
      <c r="N23" s="100"/>
      <c r="O23" s="100"/>
      <c r="P23" s="124"/>
      <c r="Q23" s="107"/>
      <c r="R23" s="107"/>
    </row>
    <row r="24" spans="1:18">
      <c r="A24" s="181" t="s">
        <v>33</v>
      </c>
      <c r="B24" s="182"/>
      <c r="C24" s="99">
        <v>3</v>
      </c>
      <c r="D24" s="99">
        <v>1.8</v>
      </c>
      <c r="E24" s="99">
        <v>1.2</v>
      </c>
      <c r="F24" s="99"/>
      <c r="G24" s="100" t="s">
        <v>31</v>
      </c>
      <c r="H24" s="100" t="s">
        <v>31</v>
      </c>
      <c r="I24" s="100">
        <v>75</v>
      </c>
      <c r="J24" s="100"/>
      <c r="K24" s="100">
        <v>45</v>
      </c>
      <c r="L24" s="100">
        <v>45</v>
      </c>
      <c r="M24" s="100">
        <v>45</v>
      </c>
      <c r="N24" s="100"/>
      <c r="O24" s="100"/>
      <c r="P24" s="124">
        <v>30</v>
      </c>
      <c r="Q24" s="107"/>
      <c r="R24" s="107"/>
    </row>
    <row r="25" spans="1:18">
      <c r="A25" s="18" t="s">
        <v>34</v>
      </c>
      <c r="B25" s="179" t="s">
        <v>35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07"/>
      <c r="R25" s="107"/>
    </row>
    <row r="26" spans="1:18">
      <c r="A26" s="93" t="s">
        <v>21</v>
      </c>
      <c r="B26" s="24" t="s">
        <v>36</v>
      </c>
      <c r="C26" s="99">
        <v>3.5</v>
      </c>
      <c r="D26" s="99">
        <v>1.9</v>
      </c>
      <c r="E26" s="99">
        <v>1.6</v>
      </c>
      <c r="F26" s="99">
        <v>1.2</v>
      </c>
      <c r="G26" s="100" t="s">
        <v>37</v>
      </c>
      <c r="H26" s="100" t="s">
        <v>27</v>
      </c>
      <c r="I26" s="100">
        <v>88</v>
      </c>
      <c r="J26" s="100">
        <v>30</v>
      </c>
      <c r="K26" s="100">
        <v>48</v>
      </c>
      <c r="L26" s="100">
        <v>45</v>
      </c>
      <c r="M26" s="25">
        <v>15</v>
      </c>
      <c r="N26" s="25">
        <v>30</v>
      </c>
      <c r="O26" s="25">
        <v>3</v>
      </c>
      <c r="P26" s="124">
        <v>40</v>
      </c>
      <c r="Q26" s="107"/>
      <c r="R26" s="107"/>
    </row>
    <row r="27" spans="1:18">
      <c r="A27" s="93" t="s">
        <v>25</v>
      </c>
      <c r="B27" s="24" t="s">
        <v>38</v>
      </c>
      <c r="C27" s="99">
        <v>3</v>
      </c>
      <c r="D27" s="99">
        <v>1.6</v>
      </c>
      <c r="E27" s="99">
        <v>1.4</v>
      </c>
      <c r="F27" s="99">
        <v>0.8</v>
      </c>
      <c r="G27" s="100" t="s">
        <v>23</v>
      </c>
      <c r="H27" s="100" t="s">
        <v>27</v>
      </c>
      <c r="I27" s="100">
        <v>75</v>
      </c>
      <c r="J27" s="100">
        <v>20</v>
      </c>
      <c r="K27" s="100">
        <v>39</v>
      </c>
      <c r="L27" s="100">
        <v>30</v>
      </c>
      <c r="M27" s="25">
        <v>10</v>
      </c>
      <c r="N27" s="25">
        <v>20</v>
      </c>
      <c r="O27" s="25">
        <v>9</v>
      </c>
      <c r="P27" s="124">
        <v>36</v>
      </c>
      <c r="Q27" s="107"/>
      <c r="R27" s="107"/>
    </row>
    <row r="28" spans="1:18">
      <c r="A28" s="93" t="s">
        <v>28</v>
      </c>
      <c r="B28" s="24" t="s">
        <v>137</v>
      </c>
      <c r="C28" s="99">
        <v>2.5</v>
      </c>
      <c r="D28" s="99">
        <v>1.3</v>
      </c>
      <c r="E28" s="99">
        <v>1.2</v>
      </c>
      <c r="F28" s="99">
        <v>0.6</v>
      </c>
      <c r="G28" s="100" t="s">
        <v>37</v>
      </c>
      <c r="H28" s="100" t="s">
        <v>27</v>
      </c>
      <c r="I28" s="100">
        <v>63</v>
      </c>
      <c r="J28" s="100">
        <v>30</v>
      </c>
      <c r="K28" s="100">
        <v>32</v>
      </c>
      <c r="L28" s="100">
        <v>30</v>
      </c>
      <c r="M28" s="25"/>
      <c r="N28" s="25">
        <v>30</v>
      </c>
      <c r="O28" s="25">
        <v>2</v>
      </c>
      <c r="P28" s="124">
        <v>31</v>
      </c>
      <c r="Q28" s="107"/>
      <c r="R28" s="107"/>
    </row>
    <row r="29" spans="1:18">
      <c r="A29" s="181" t="s">
        <v>30</v>
      </c>
      <c r="B29" s="182"/>
      <c r="C29" s="99">
        <f>SUM(C26:C28)</f>
        <v>9</v>
      </c>
      <c r="D29" s="99">
        <f>SUM(D26:D28)</f>
        <v>4.8</v>
      </c>
      <c r="E29" s="99">
        <f>SUM(E26:E28)</f>
        <v>4.2</v>
      </c>
      <c r="F29" s="99"/>
      <c r="G29" s="100" t="s">
        <v>31</v>
      </c>
      <c r="H29" s="100" t="s">
        <v>31</v>
      </c>
      <c r="I29" s="100">
        <f>SUM(I26:I28)</f>
        <v>226</v>
      </c>
      <c r="J29" s="100"/>
      <c r="K29" s="100">
        <f t="shared" ref="K29:P29" si="0">SUM(K26:K28)</f>
        <v>119</v>
      </c>
      <c r="L29" s="100">
        <f t="shared" si="0"/>
        <v>105</v>
      </c>
      <c r="M29" s="100">
        <f t="shared" si="0"/>
        <v>25</v>
      </c>
      <c r="N29" s="100">
        <f t="shared" si="0"/>
        <v>80</v>
      </c>
      <c r="O29" s="100">
        <f t="shared" si="0"/>
        <v>14</v>
      </c>
      <c r="P29" s="124">
        <f t="shared" si="0"/>
        <v>107</v>
      </c>
      <c r="Q29" s="107"/>
      <c r="R29" s="107"/>
    </row>
    <row r="30" spans="1:18">
      <c r="A30" s="181" t="s">
        <v>32</v>
      </c>
      <c r="B30" s="182"/>
      <c r="C30" s="99"/>
      <c r="D30" s="99"/>
      <c r="E30" s="99"/>
      <c r="F30" s="99">
        <f>SUM(F26:F29)</f>
        <v>2.6</v>
      </c>
      <c r="G30" s="100"/>
      <c r="H30" s="100"/>
      <c r="I30" s="100"/>
      <c r="J30" s="100">
        <f>SUM(J26:J29)</f>
        <v>80</v>
      </c>
      <c r="K30" s="100"/>
      <c r="L30" s="100"/>
      <c r="M30" s="100"/>
      <c r="N30" s="100"/>
      <c r="O30" s="100"/>
      <c r="P30" s="124"/>
      <c r="Q30" s="107"/>
      <c r="R30" s="107"/>
    </row>
    <row r="31" spans="1:18">
      <c r="A31" s="181" t="s">
        <v>33</v>
      </c>
      <c r="B31" s="182"/>
      <c r="C31" s="99"/>
      <c r="D31" s="99"/>
      <c r="E31" s="99"/>
      <c r="F31" s="99"/>
      <c r="G31" s="100" t="s">
        <v>31</v>
      </c>
      <c r="H31" s="100" t="s">
        <v>31</v>
      </c>
      <c r="I31" s="100"/>
      <c r="J31" s="100"/>
      <c r="K31" s="100"/>
      <c r="L31" s="100"/>
      <c r="M31" s="100"/>
      <c r="N31" s="100"/>
      <c r="O31" s="100"/>
      <c r="P31" s="124"/>
      <c r="Q31" s="107"/>
      <c r="R31" s="107"/>
    </row>
    <row r="32" spans="1:18">
      <c r="A32" s="18" t="s">
        <v>39</v>
      </c>
      <c r="B32" s="179" t="s">
        <v>40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07"/>
      <c r="R32" s="107"/>
    </row>
    <row r="33" spans="1:18" s="23" customFormat="1">
      <c r="A33" s="19" t="s">
        <v>21</v>
      </c>
      <c r="B33" s="24" t="s">
        <v>41</v>
      </c>
      <c r="C33" s="21">
        <v>3</v>
      </c>
      <c r="D33" s="26">
        <v>1.8</v>
      </c>
      <c r="E33" s="21">
        <v>1.2</v>
      </c>
      <c r="F33" s="21">
        <v>0.8</v>
      </c>
      <c r="G33" s="22" t="s">
        <v>23</v>
      </c>
      <c r="H33" s="22" t="s">
        <v>27</v>
      </c>
      <c r="I33" s="22">
        <v>75</v>
      </c>
      <c r="J33" s="22">
        <v>20</v>
      </c>
      <c r="K33" s="22">
        <v>46</v>
      </c>
      <c r="L33" s="22">
        <v>45</v>
      </c>
      <c r="M33" s="22">
        <v>15</v>
      </c>
      <c r="N33" s="22">
        <v>30</v>
      </c>
      <c r="O33" s="22">
        <v>1</v>
      </c>
      <c r="P33" s="124">
        <v>29</v>
      </c>
    </row>
    <row r="34" spans="1:18" s="23" customFormat="1">
      <c r="A34" s="19">
        <v>2</v>
      </c>
      <c r="B34" s="27" t="s">
        <v>55</v>
      </c>
      <c r="C34" s="21">
        <v>3</v>
      </c>
      <c r="D34" s="26">
        <v>1.8</v>
      </c>
      <c r="E34" s="21">
        <v>1.2</v>
      </c>
      <c r="F34" s="21">
        <v>0.8</v>
      </c>
      <c r="G34" s="22" t="s">
        <v>23</v>
      </c>
      <c r="H34" s="22" t="s">
        <v>27</v>
      </c>
      <c r="I34" s="22">
        <v>75</v>
      </c>
      <c r="J34" s="22">
        <v>20</v>
      </c>
      <c r="K34" s="22">
        <v>46</v>
      </c>
      <c r="L34" s="22">
        <v>45</v>
      </c>
      <c r="M34" s="22">
        <v>15</v>
      </c>
      <c r="N34" s="22">
        <v>30</v>
      </c>
      <c r="O34" s="22">
        <v>1</v>
      </c>
      <c r="P34" s="124">
        <v>29</v>
      </c>
    </row>
    <row r="35" spans="1:18" s="23" customFormat="1">
      <c r="A35" s="19" t="s">
        <v>28</v>
      </c>
      <c r="B35" s="34" t="s">
        <v>52</v>
      </c>
      <c r="C35" s="35">
        <v>3</v>
      </c>
      <c r="D35" s="21">
        <v>1.4</v>
      </c>
      <c r="E35" s="21">
        <v>1.6</v>
      </c>
      <c r="F35" s="21">
        <v>1.8</v>
      </c>
      <c r="G35" s="22" t="s">
        <v>23</v>
      </c>
      <c r="H35" s="22" t="s">
        <v>27</v>
      </c>
      <c r="I35" s="22">
        <v>75</v>
      </c>
      <c r="J35" s="22">
        <v>45</v>
      </c>
      <c r="K35" s="22">
        <v>34</v>
      </c>
      <c r="L35" s="22">
        <v>30</v>
      </c>
      <c r="M35" s="25">
        <v>15</v>
      </c>
      <c r="N35" s="25">
        <v>15</v>
      </c>
      <c r="O35" s="25">
        <v>4</v>
      </c>
      <c r="P35" s="124">
        <v>41</v>
      </c>
    </row>
    <row r="36" spans="1:18" s="23" customFormat="1">
      <c r="A36" s="19" t="s">
        <v>29</v>
      </c>
      <c r="B36" s="24" t="s">
        <v>43</v>
      </c>
      <c r="C36" s="21">
        <v>3</v>
      </c>
      <c r="D36" s="26">
        <v>2</v>
      </c>
      <c r="E36" s="21">
        <v>1</v>
      </c>
      <c r="F36" s="21">
        <v>1.2</v>
      </c>
      <c r="G36" s="22" t="s">
        <v>23</v>
      </c>
      <c r="H36" s="22" t="s">
        <v>27</v>
      </c>
      <c r="I36" s="22">
        <v>75</v>
      </c>
      <c r="J36" s="22">
        <v>30</v>
      </c>
      <c r="K36" s="22">
        <v>51</v>
      </c>
      <c r="L36" s="22">
        <v>50</v>
      </c>
      <c r="M36" s="22">
        <v>20</v>
      </c>
      <c r="N36" s="22">
        <v>30</v>
      </c>
      <c r="O36" s="22">
        <v>1</v>
      </c>
      <c r="P36" s="124">
        <v>24</v>
      </c>
    </row>
    <row r="37" spans="1:18" s="23" customFormat="1">
      <c r="A37" s="19" t="s">
        <v>67</v>
      </c>
      <c r="B37" s="34" t="s">
        <v>54</v>
      </c>
      <c r="C37" s="35">
        <v>2</v>
      </c>
      <c r="D37" s="21">
        <v>1.3</v>
      </c>
      <c r="E37" s="21">
        <v>0.7</v>
      </c>
      <c r="F37" s="21">
        <v>0.6</v>
      </c>
      <c r="G37" s="22" t="s">
        <v>23</v>
      </c>
      <c r="H37" s="22" t="s">
        <v>27</v>
      </c>
      <c r="I37" s="22">
        <v>50</v>
      </c>
      <c r="J37" s="22">
        <v>15</v>
      </c>
      <c r="K37" s="22">
        <v>33</v>
      </c>
      <c r="L37" s="22">
        <v>30</v>
      </c>
      <c r="M37" s="25"/>
      <c r="N37" s="25">
        <v>30</v>
      </c>
      <c r="O37" s="25">
        <v>3</v>
      </c>
      <c r="P37" s="124">
        <v>17</v>
      </c>
    </row>
    <row r="38" spans="1:18">
      <c r="A38" s="189" t="s">
        <v>30</v>
      </c>
      <c r="B38" s="193"/>
      <c r="C38" s="21">
        <f>SUM(C33:C37)</f>
        <v>14</v>
      </c>
      <c r="D38" s="21">
        <f>SUM(D33:D37)</f>
        <v>8.3000000000000007</v>
      </c>
      <c r="E38" s="21">
        <f>SUM(E33:E37)</f>
        <v>5.7</v>
      </c>
      <c r="F38" s="21"/>
      <c r="G38" s="22" t="s">
        <v>31</v>
      </c>
      <c r="H38" s="22" t="s">
        <v>31</v>
      </c>
      <c r="I38" s="22">
        <f>SUM(I33:I37)</f>
        <v>350</v>
      </c>
      <c r="J38" s="22"/>
      <c r="K38" s="22">
        <f t="shared" ref="K38:P38" si="1">SUM(K33:K37)</f>
        <v>210</v>
      </c>
      <c r="L38" s="22">
        <f t="shared" si="1"/>
        <v>200</v>
      </c>
      <c r="M38" s="22">
        <f t="shared" si="1"/>
        <v>65</v>
      </c>
      <c r="N38" s="22">
        <f t="shared" si="1"/>
        <v>135</v>
      </c>
      <c r="O38" s="22">
        <f t="shared" si="1"/>
        <v>10</v>
      </c>
      <c r="P38" s="124">
        <f t="shared" si="1"/>
        <v>140</v>
      </c>
      <c r="Q38" s="107"/>
      <c r="R38" s="107"/>
    </row>
    <row r="39" spans="1:18">
      <c r="A39" s="189" t="s">
        <v>32</v>
      </c>
      <c r="B39" s="193"/>
      <c r="C39" s="21"/>
      <c r="D39" s="21"/>
      <c r="E39" s="21"/>
      <c r="F39" s="21">
        <f>SUM(F33:F38)</f>
        <v>5.2</v>
      </c>
      <c r="G39" s="22"/>
      <c r="H39" s="22"/>
      <c r="I39" s="22"/>
      <c r="J39" s="22">
        <f>SUM(J33:J38)</f>
        <v>130</v>
      </c>
      <c r="K39" s="22"/>
      <c r="L39" s="22"/>
      <c r="M39" s="22"/>
      <c r="N39" s="22"/>
      <c r="O39" s="22"/>
      <c r="P39" s="124"/>
      <c r="Q39" s="107"/>
      <c r="R39" s="107"/>
    </row>
    <row r="40" spans="1:18">
      <c r="A40" s="189" t="s">
        <v>33</v>
      </c>
      <c r="B40" s="193"/>
      <c r="C40" s="21"/>
      <c r="D40" s="21"/>
      <c r="E40" s="21"/>
      <c r="F40" s="21"/>
      <c r="G40" s="22" t="s">
        <v>31</v>
      </c>
      <c r="H40" s="22" t="s">
        <v>31</v>
      </c>
      <c r="I40" s="22"/>
      <c r="J40" s="22"/>
      <c r="K40" s="22"/>
      <c r="L40" s="22"/>
      <c r="M40" s="22"/>
      <c r="N40" s="22"/>
      <c r="O40" s="22"/>
      <c r="P40" s="124"/>
      <c r="Q40" s="107"/>
      <c r="R40" s="107"/>
    </row>
    <row r="41" spans="1:18">
      <c r="A41" s="18" t="s">
        <v>44</v>
      </c>
      <c r="B41" s="194" t="s">
        <v>45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07"/>
      <c r="R41" s="107"/>
    </row>
    <row r="42" spans="1:18">
      <c r="A42" s="19" t="s">
        <v>21</v>
      </c>
      <c r="B42" s="28" t="s">
        <v>58</v>
      </c>
      <c r="C42" s="21">
        <v>0.5</v>
      </c>
      <c r="D42" s="36">
        <v>0.5</v>
      </c>
      <c r="E42" s="21"/>
      <c r="F42" s="21"/>
      <c r="G42" s="22" t="s">
        <v>23</v>
      </c>
      <c r="H42" s="22" t="s">
        <v>27</v>
      </c>
      <c r="I42" s="22">
        <v>4</v>
      </c>
      <c r="J42" s="22"/>
      <c r="K42" s="22">
        <v>4</v>
      </c>
      <c r="L42" s="22">
        <v>4</v>
      </c>
      <c r="M42" s="31">
        <v>4</v>
      </c>
      <c r="N42" s="22"/>
      <c r="O42" s="22"/>
      <c r="P42" s="125"/>
      <c r="Q42" s="107"/>
      <c r="R42" s="107"/>
    </row>
    <row r="43" spans="1:18">
      <c r="A43" s="19" t="s">
        <v>25</v>
      </c>
      <c r="B43" s="28" t="s">
        <v>59</v>
      </c>
      <c r="C43" s="21">
        <v>0.5</v>
      </c>
      <c r="D43" s="36">
        <v>0.5</v>
      </c>
      <c r="E43" s="37"/>
      <c r="F43" s="21"/>
      <c r="G43" s="22" t="s">
        <v>23</v>
      </c>
      <c r="H43" s="22" t="s">
        <v>27</v>
      </c>
      <c r="I43" s="22">
        <v>4</v>
      </c>
      <c r="J43" s="22"/>
      <c r="K43" s="22">
        <v>4</v>
      </c>
      <c r="L43" s="22">
        <v>4</v>
      </c>
      <c r="M43" s="31">
        <v>4</v>
      </c>
      <c r="N43" s="20"/>
      <c r="O43" s="20"/>
      <c r="P43" s="125"/>
      <c r="Q43" s="107"/>
      <c r="R43" s="107"/>
    </row>
    <row r="44" spans="1:18">
      <c r="A44" s="19" t="s">
        <v>28</v>
      </c>
      <c r="B44" s="28" t="s">
        <v>46</v>
      </c>
      <c r="C44" s="29">
        <v>0.25</v>
      </c>
      <c r="D44" s="30">
        <v>0.25</v>
      </c>
      <c r="E44" s="21"/>
      <c r="F44" s="21"/>
      <c r="G44" s="22" t="s">
        <v>23</v>
      </c>
      <c r="H44" s="22" t="s">
        <v>27</v>
      </c>
      <c r="I44" s="22">
        <v>2</v>
      </c>
      <c r="J44" s="22"/>
      <c r="K44" s="22">
        <v>2</v>
      </c>
      <c r="L44" s="22">
        <v>2</v>
      </c>
      <c r="M44" s="31">
        <v>2</v>
      </c>
      <c r="N44" s="22"/>
      <c r="O44" s="22"/>
      <c r="P44" s="125"/>
      <c r="Q44" s="107"/>
      <c r="R44" s="107"/>
    </row>
    <row r="45" spans="1:18">
      <c r="A45" s="19" t="s">
        <v>29</v>
      </c>
      <c r="B45" s="28" t="s">
        <v>47</v>
      </c>
      <c r="C45" s="29">
        <v>0.25</v>
      </c>
      <c r="D45" s="30">
        <v>0.25</v>
      </c>
      <c r="E45" s="21"/>
      <c r="F45" s="21"/>
      <c r="G45" s="22" t="s">
        <v>23</v>
      </c>
      <c r="H45" s="22" t="s">
        <v>27</v>
      </c>
      <c r="I45" s="22">
        <v>2</v>
      </c>
      <c r="J45" s="22"/>
      <c r="K45" s="22">
        <v>2</v>
      </c>
      <c r="L45" s="22">
        <v>2</v>
      </c>
      <c r="M45" s="31">
        <v>2</v>
      </c>
      <c r="N45" s="22"/>
      <c r="O45" s="22"/>
      <c r="P45" s="125"/>
      <c r="Q45" s="107"/>
      <c r="R45" s="107"/>
    </row>
    <row r="46" spans="1:18">
      <c r="A46" s="87" t="s">
        <v>128</v>
      </c>
      <c r="B46" s="88" t="s">
        <v>134</v>
      </c>
      <c r="C46" s="29">
        <v>0.5</v>
      </c>
      <c r="D46" s="30">
        <v>0.5</v>
      </c>
      <c r="E46" s="21"/>
      <c r="F46" s="21"/>
      <c r="G46" s="22" t="s">
        <v>23</v>
      </c>
      <c r="H46" s="22" t="s">
        <v>27</v>
      </c>
      <c r="I46" s="22">
        <v>4</v>
      </c>
      <c r="J46" s="22"/>
      <c r="K46" s="22">
        <v>4</v>
      </c>
      <c r="L46" s="22">
        <v>4</v>
      </c>
      <c r="M46" s="31">
        <v>4</v>
      </c>
      <c r="N46" s="22"/>
      <c r="O46" s="22"/>
      <c r="P46" s="125"/>
      <c r="Q46" s="107"/>
      <c r="R46" s="107"/>
    </row>
    <row r="47" spans="1:18">
      <c r="A47" s="189" t="s">
        <v>30</v>
      </c>
      <c r="B47" s="190"/>
      <c r="C47" s="21">
        <v>2</v>
      </c>
      <c r="D47" s="21">
        <v>2</v>
      </c>
      <c r="E47" s="21"/>
      <c r="F47" s="21"/>
      <c r="G47" s="22" t="s">
        <v>31</v>
      </c>
      <c r="H47" s="22" t="s">
        <v>31</v>
      </c>
      <c r="I47" s="22">
        <v>16</v>
      </c>
      <c r="J47" s="22"/>
      <c r="K47" s="22">
        <v>16</v>
      </c>
      <c r="L47" s="22">
        <v>16</v>
      </c>
      <c r="M47" s="22">
        <v>16</v>
      </c>
      <c r="N47" s="22"/>
      <c r="O47" s="22"/>
      <c r="P47" s="125"/>
      <c r="Q47" s="107"/>
      <c r="R47" s="107"/>
    </row>
    <row r="48" spans="1:18">
      <c r="A48" s="191" t="s">
        <v>48</v>
      </c>
      <c r="B48" s="192"/>
      <c r="C48" s="32">
        <f>SUM(C22,C29,C38,C47)</f>
        <v>30</v>
      </c>
      <c r="D48" s="32">
        <f>SUM(D22,D29,D38,D47,)</f>
        <v>18.100000000000001</v>
      </c>
      <c r="E48" s="32">
        <f>SUM(E22,E29,E38,)</f>
        <v>11.9</v>
      </c>
      <c r="F48" s="32">
        <f>SUM(F23,F30,F39,)</f>
        <v>9.4</v>
      </c>
      <c r="G48" s="33" t="s">
        <v>31</v>
      </c>
      <c r="H48" s="33" t="s">
        <v>31</v>
      </c>
      <c r="I48" s="33">
        <f>SUM(I22,I29,I38,I47,)</f>
        <v>717</v>
      </c>
      <c r="J48" s="33">
        <f>SUM(J23,J30,J39,)</f>
        <v>250</v>
      </c>
      <c r="K48" s="33">
        <f>SUM(K22,K29,K38,K47,)</f>
        <v>420</v>
      </c>
      <c r="L48" s="33">
        <f>SUM(L22,L29,L38,L47,)</f>
        <v>396</v>
      </c>
      <c r="M48" s="33">
        <f>SUM(M22,M29,M38,M47,)</f>
        <v>151</v>
      </c>
      <c r="N48" s="33">
        <f>SUM(N22,N29,N38,N47)</f>
        <v>245</v>
      </c>
      <c r="O48" s="33">
        <f>SUM(O22,O29,O38,)</f>
        <v>24</v>
      </c>
      <c r="P48" s="126">
        <f>SUM(P22,P29,P38,P47,)</f>
        <v>297</v>
      </c>
      <c r="Q48" s="107"/>
      <c r="R48" s="107"/>
    </row>
    <row r="49" spans="1:18">
      <c r="A49" s="185" t="s">
        <v>49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07"/>
      <c r="R49" s="107"/>
    </row>
    <row r="50" spans="1:18">
      <c r="A50" s="18" t="s">
        <v>19</v>
      </c>
      <c r="B50" s="194" t="s">
        <v>20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07"/>
      <c r="R50" s="107"/>
    </row>
    <row r="51" spans="1:18">
      <c r="A51" s="19" t="s">
        <v>21</v>
      </c>
      <c r="B51" s="20" t="s">
        <v>22</v>
      </c>
      <c r="C51" s="21">
        <v>2</v>
      </c>
      <c r="D51" s="21">
        <v>1.2</v>
      </c>
      <c r="E51" s="21">
        <v>0.8</v>
      </c>
      <c r="F51" s="21"/>
      <c r="G51" s="22" t="s">
        <v>23</v>
      </c>
      <c r="H51" s="22" t="s">
        <v>24</v>
      </c>
      <c r="I51" s="22">
        <v>50</v>
      </c>
      <c r="J51" s="22"/>
      <c r="K51" s="22">
        <v>30</v>
      </c>
      <c r="L51" s="22">
        <v>30</v>
      </c>
      <c r="M51" s="22"/>
      <c r="N51" s="22">
        <v>30</v>
      </c>
      <c r="O51" s="22"/>
      <c r="P51" s="125">
        <v>20</v>
      </c>
      <c r="Q51" s="107"/>
      <c r="R51" s="107"/>
    </row>
    <row r="52" spans="1:18">
      <c r="A52" s="19" t="s">
        <v>25</v>
      </c>
      <c r="B52" s="20" t="s">
        <v>135</v>
      </c>
      <c r="C52" s="21">
        <v>2</v>
      </c>
      <c r="D52" s="21">
        <v>1.2</v>
      </c>
      <c r="E52" s="21">
        <v>0.8</v>
      </c>
      <c r="F52" s="21"/>
      <c r="G52" s="22" t="s">
        <v>23</v>
      </c>
      <c r="H52" s="22" t="s">
        <v>24</v>
      </c>
      <c r="I52" s="22">
        <v>50</v>
      </c>
      <c r="J52" s="22"/>
      <c r="K52" s="22">
        <v>30</v>
      </c>
      <c r="L52" s="22">
        <v>30</v>
      </c>
      <c r="M52" s="22">
        <v>30</v>
      </c>
      <c r="N52" s="22"/>
      <c r="O52" s="22"/>
      <c r="P52" s="127">
        <v>20</v>
      </c>
      <c r="Q52" s="107"/>
      <c r="R52" s="107"/>
    </row>
    <row r="53" spans="1:18">
      <c r="A53" s="189" t="s">
        <v>30</v>
      </c>
      <c r="B53" s="193"/>
      <c r="C53" s="21">
        <f>SUM(C51:C52)</f>
        <v>4</v>
      </c>
      <c r="D53" s="21">
        <f>SUM(D51:D52)</f>
        <v>2.4</v>
      </c>
      <c r="E53" s="21">
        <f>SUM(E51:E52)</f>
        <v>1.6</v>
      </c>
      <c r="F53" s="21"/>
      <c r="G53" s="22" t="s">
        <v>31</v>
      </c>
      <c r="H53" s="22" t="s">
        <v>31</v>
      </c>
      <c r="I53" s="22">
        <f>SUM(I51:I52)</f>
        <v>100</v>
      </c>
      <c r="J53" s="22"/>
      <c r="K53" s="22">
        <f>SUM(K51:K52)</f>
        <v>60</v>
      </c>
      <c r="L53" s="22">
        <f>SUM(L51:L52)</f>
        <v>60</v>
      </c>
      <c r="M53" s="22">
        <v>30</v>
      </c>
      <c r="N53" s="22">
        <f>SUM(M53)</f>
        <v>30</v>
      </c>
      <c r="O53" s="22"/>
      <c r="P53" s="125">
        <f>SUM(P51:P52)</f>
        <v>40</v>
      </c>
      <c r="Q53" s="107"/>
      <c r="R53" s="107"/>
    </row>
    <row r="54" spans="1:18">
      <c r="A54" s="189" t="s">
        <v>32</v>
      </c>
      <c r="B54" s="193"/>
      <c r="C54" s="21"/>
      <c r="D54" s="21"/>
      <c r="E54" s="21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125"/>
      <c r="Q54" s="107"/>
      <c r="R54" s="107"/>
    </row>
    <row r="55" spans="1:18">
      <c r="A55" s="189" t="s">
        <v>33</v>
      </c>
      <c r="B55" s="193"/>
      <c r="C55" s="21">
        <v>4</v>
      </c>
      <c r="D55" s="21">
        <v>2.4</v>
      </c>
      <c r="E55" s="21">
        <v>1.6</v>
      </c>
      <c r="F55" s="21"/>
      <c r="G55" s="22" t="s">
        <v>31</v>
      </c>
      <c r="H55" s="22" t="s">
        <v>31</v>
      </c>
      <c r="I55" s="22">
        <v>100</v>
      </c>
      <c r="J55" s="22"/>
      <c r="K55" s="22">
        <v>60</v>
      </c>
      <c r="L55" s="22">
        <v>60</v>
      </c>
      <c r="M55" s="22">
        <v>30</v>
      </c>
      <c r="N55" s="22">
        <v>30</v>
      </c>
      <c r="O55" s="22"/>
      <c r="P55" s="125">
        <v>40</v>
      </c>
      <c r="Q55" s="107"/>
      <c r="R55" s="107"/>
    </row>
    <row r="56" spans="1:18">
      <c r="A56" s="18" t="s">
        <v>34</v>
      </c>
      <c r="B56" s="179" t="s">
        <v>35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07"/>
      <c r="R56" s="107"/>
    </row>
    <row r="57" spans="1:18">
      <c r="A57" s="45" t="s">
        <v>21</v>
      </c>
      <c r="B57" s="20" t="s">
        <v>115</v>
      </c>
      <c r="C57" s="21">
        <v>4</v>
      </c>
      <c r="D57" s="21">
        <v>1.9</v>
      </c>
      <c r="E57" s="21">
        <v>2.1</v>
      </c>
      <c r="F57" s="21">
        <v>1.2</v>
      </c>
      <c r="G57" s="22" t="s">
        <v>37</v>
      </c>
      <c r="H57" s="22" t="s">
        <v>27</v>
      </c>
      <c r="I57" s="22">
        <v>100</v>
      </c>
      <c r="J57" s="22">
        <v>30</v>
      </c>
      <c r="K57" s="22">
        <v>48</v>
      </c>
      <c r="L57" s="22">
        <v>45</v>
      </c>
      <c r="M57" s="22">
        <v>15</v>
      </c>
      <c r="N57" s="22">
        <v>30</v>
      </c>
      <c r="O57" s="22">
        <v>3</v>
      </c>
      <c r="P57" s="124">
        <v>52</v>
      </c>
      <c r="Q57" s="107"/>
      <c r="R57" s="107"/>
    </row>
    <row r="58" spans="1:18">
      <c r="A58" s="19" t="s">
        <v>25</v>
      </c>
      <c r="B58" s="24" t="s">
        <v>50</v>
      </c>
      <c r="C58" s="21">
        <v>3.5</v>
      </c>
      <c r="D58" s="21">
        <v>1.5</v>
      </c>
      <c r="E58" s="21">
        <v>2</v>
      </c>
      <c r="F58" s="21">
        <v>1.2</v>
      </c>
      <c r="G58" s="22" t="s">
        <v>23</v>
      </c>
      <c r="H58" s="22" t="s">
        <v>27</v>
      </c>
      <c r="I58" s="22">
        <v>88</v>
      </c>
      <c r="J58" s="22">
        <v>30</v>
      </c>
      <c r="K58" s="22">
        <v>38</v>
      </c>
      <c r="L58" s="22">
        <v>30</v>
      </c>
      <c r="M58" s="25">
        <v>10</v>
      </c>
      <c r="N58" s="25">
        <v>20</v>
      </c>
      <c r="O58" s="25">
        <v>8</v>
      </c>
      <c r="P58" s="124">
        <v>50</v>
      </c>
      <c r="Q58" s="107"/>
      <c r="R58" s="107"/>
    </row>
    <row r="59" spans="1:18">
      <c r="A59" s="19" t="s">
        <v>28</v>
      </c>
      <c r="B59" s="24" t="s">
        <v>42</v>
      </c>
      <c r="C59" s="21">
        <v>3</v>
      </c>
      <c r="D59" s="26">
        <v>1.8</v>
      </c>
      <c r="E59" s="21">
        <v>1.2</v>
      </c>
      <c r="F59" s="21">
        <v>1.2</v>
      </c>
      <c r="G59" s="22" t="s">
        <v>23</v>
      </c>
      <c r="H59" s="22" t="s">
        <v>27</v>
      </c>
      <c r="I59" s="22">
        <v>75</v>
      </c>
      <c r="J59" s="22">
        <v>30</v>
      </c>
      <c r="K59" s="22">
        <v>46</v>
      </c>
      <c r="L59" s="22">
        <v>45</v>
      </c>
      <c r="M59" s="22">
        <v>15</v>
      </c>
      <c r="N59" s="22">
        <v>30</v>
      </c>
      <c r="O59" s="22">
        <v>1</v>
      </c>
      <c r="P59" s="124">
        <v>29</v>
      </c>
      <c r="Q59" s="107"/>
      <c r="R59" s="107"/>
    </row>
    <row r="60" spans="1:18">
      <c r="A60" s="93" t="s">
        <v>29</v>
      </c>
      <c r="B60" s="24" t="s">
        <v>51</v>
      </c>
      <c r="C60" s="21">
        <v>3</v>
      </c>
      <c r="D60" s="21">
        <v>1.7</v>
      </c>
      <c r="E60" s="21">
        <v>1.3</v>
      </c>
      <c r="F60" s="21">
        <v>1.2</v>
      </c>
      <c r="G60" s="22" t="s">
        <v>23</v>
      </c>
      <c r="H60" s="22" t="s">
        <v>27</v>
      </c>
      <c r="I60" s="22">
        <v>75</v>
      </c>
      <c r="J60" s="22">
        <v>30</v>
      </c>
      <c r="K60" s="22">
        <v>42</v>
      </c>
      <c r="L60" s="22">
        <v>40</v>
      </c>
      <c r="M60" s="25">
        <v>10</v>
      </c>
      <c r="N60" s="25">
        <v>30</v>
      </c>
      <c r="O60" s="25">
        <v>2</v>
      </c>
      <c r="P60" s="124">
        <v>33</v>
      </c>
      <c r="Q60" s="107"/>
      <c r="R60" s="107"/>
    </row>
    <row r="61" spans="1:18">
      <c r="A61" s="189" t="s">
        <v>30</v>
      </c>
      <c r="B61" s="193"/>
      <c r="C61" s="21">
        <f>SUM(C57:C60)</f>
        <v>13.5</v>
      </c>
      <c r="D61" s="21">
        <f>SUM(D57:D60)</f>
        <v>6.9</v>
      </c>
      <c r="E61" s="21">
        <f>SUM(E57:E60)</f>
        <v>6.6</v>
      </c>
      <c r="F61" s="21"/>
      <c r="G61" s="22" t="s">
        <v>31</v>
      </c>
      <c r="H61" s="22" t="s">
        <v>31</v>
      </c>
      <c r="I61" s="22">
        <f>SUM(I57:I60)</f>
        <v>338</v>
      </c>
      <c r="J61" s="22"/>
      <c r="K61" s="22">
        <f t="shared" ref="K61:P61" si="2">SUM(K57:K60)</f>
        <v>174</v>
      </c>
      <c r="L61" s="22">
        <f t="shared" si="2"/>
        <v>160</v>
      </c>
      <c r="M61" s="22">
        <f t="shared" si="2"/>
        <v>50</v>
      </c>
      <c r="N61" s="22">
        <f t="shared" si="2"/>
        <v>110</v>
      </c>
      <c r="O61" s="22">
        <f t="shared" si="2"/>
        <v>14</v>
      </c>
      <c r="P61" s="124">
        <f t="shared" si="2"/>
        <v>164</v>
      </c>
      <c r="Q61" s="107"/>
      <c r="R61" s="107"/>
    </row>
    <row r="62" spans="1:18">
      <c r="A62" s="189" t="s">
        <v>32</v>
      </c>
      <c r="B62" s="193"/>
      <c r="C62" s="21"/>
      <c r="D62" s="21"/>
      <c r="E62" s="21"/>
      <c r="F62" s="21">
        <f>SUM(F57:F61)</f>
        <v>4.8</v>
      </c>
      <c r="G62" s="22"/>
      <c r="H62" s="22"/>
      <c r="I62" s="22"/>
      <c r="J62" s="22">
        <f>SUM(J57:J61)</f>
        <v>120</v>
      </c>
      <c r="K62" s="22"/>
      <c r="L62" s="22"/>
      <c r="M62" s="22"/>
      <c r="N62" s="22"/>
      <c r="O62" s="22"/>
      <c r="P62" s="124"/>
      <c r="Q62" s="107"/>
      <c r="R62" s="107"/>
    </row>
    <row r="63" spans="1:18">
      <c r="A63" s="189" t="s">
        <v>33</v>
      </c>
      <c r="B63" s="193"/>
      <c r="C63" s="21"/>
      <c r="D63" s="21"/>
      <c r="E63" s="21"/>
      <c r="F63" s="21"/>
      <c r="G63" s="22" t="s">
        <v>31</v>
      </c>
      <c r="H63" s="22" t="s">
        <v>31</v>
      </c>
      <c r="I63" s="22"/>
      <c r="J63" s="22"/>
      <c r="K63" s="22"/>
      <c r="L63" s="22"/>
      <c r="M63" s="22"/>
      <c r="N63" s="22"/>
      <c r="O63" s="22"/>
      <c r="P63" s="124"/>
      <c r="Q63" s="107"/>
      <c r="R63" s="107"/>
    </row>
    <row r="64" spans="1:18">
      <c r="A64" s="18" t="s">
        <v>39</v>
      </c>
      <c r="B64" s="179" t="s">
        <v>40</v>
      </c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07"/>
      <c r="R64" s="107"/>
    </row>
    <row r="65" spans="1:18" s="23" customFormat="1">
      <c r="A65" s="19" t="s">
        <v>21</v>
      </c>
      <c r="B65" s="34" t="s">
        <v>53</v>
      </c>
      <c r="C65" s="35">
        <v>3.5</v>
      </c>
      <c r="D65" s="21">
        <v>1.5</v>
      </c>
      <c r="E65" s="21">
        <v>2</v>
      </c>
      <c r="F65" s="21">
        <v>1.2</v>
      </c>
      <c r="G65" s="22" t="s">
        <v>37</v>
      </c>
      <c r="H65" s="22" t="s">
        <v>27</v>
      </c>
      <c r="I65" s="22">
        <v>88</v>
      </c>
      <c r="J65" s="22">
        <v>30</v>
      </c>
      <c r="K65" s="22">
        <v>37</v>
      </c>
      <c r="L65" s="22">
        <v>35</v>
      </c>
      <c r="M65" s="25">
        <v>15</v>
      </c>
      <c r="N65" s="25">
        <v>20</v>
      </c>
      <c r="O65" s="25">
        <v>2</v>
      </c>
      <c r="P65" s="124">
        <v>51</v>
      </c>
    </row>
    <row r="66" spans="1:18" s="23" customFormat="1">
      <c r="A66" s="19" t="s">
        <v>25</v>
      </c>
      <c r="B66" s="59" t="s">
        <v>90</v>
      </c>
      <c r="C66" s="42">
        <v>2</v>
      </c>
      <c r="D66" s="42">
        <v>1.2</v>
      </c>
      <c r="E66" s="42">
        <v>0.8</v>
      </c>
      <c r="F66" s="42">
        <v>1.2</v>
      </c>
      <c r="G66" s="43" t="s">
        <v>23</v>
      </c>
      <c r="H66" s="43" t="s">
        <v>27</v>
      </c>
      <c r="I66" s="43">
        <v>50</v>
      </c>
      <c r="J66" s="43">
        <v>30</v>
      </c>
      <c r="K66" s="43">
        <v>31</v>
      </c>
      <c r="L66" s="43">
        <v>30</v>
      </c>
      <c r="M66" s="43">
        <v>15</v>
      </c>
      <c r="N66" s="43">
        <v>15</v>
      </c>
      <c r="O66" s="43">
        <v>1</v>
      </c>
      <c r="P66" s="124">
        <v>19</v>
      </c>
    </row>
    <row r="67" spans="1:18" s="23" customFormat="1">
      <c r="A67" s="19" t="s">
        <v>28</v>
      </c>
      <c r="B67" s="46" t="s">
        <v>65</v>
      </c>
      <c r="C67" s="42">
        <v>2</v>
      </c>
      <c r="D67" s="50">
        <v>1.2</v>
      </c>
      <c r="E67" s="50">
        <v>0.8</v>
      </c>
      <c r="F67" s="42">
        <v>0.6</v>
      </c>
      <c r="G67" s="43" t="s">
        <v>23</v>
      </c>
      <c r="H67" s="43" t="s">
        <v>27</v>
      </c>
      <c r="I67" s="43">
        <v>50</v>
      </c>
      <c r="J67" s="43">
        <v>15</v>
      </c>
      <c r="K67" s="43">
        <v>31</v>
      </c>
      <c r="L67" s="43">
        <v>30</v>
      </c>
      <c r="M67" s="43">
        <v>15</v>
      </c>
      <c r="N67" s="43">
        <v>15</v>
      </c>
      <c r="O67" s="43">
        <v>1</v>
      </c>
      <c r="P67" s="124">
        <v>19</v>
      </c>
    </row>
    <row r="68" spans="1:18" s="23" customFormat="1">
      <c r="A68" s="45" t="s">
        <v>29</v>
      </c>
      <c r="B68" s="51" t="s">
        <v>68</v>
      </c>
      <c r="C68" s="42">
        <v>5</v>
      </c>
      <c r="D68" s="50">
        <v>2.6</v>
      </c>
      <c r="E68" s="50">
        <v>2.4</v>
      </c>
      <c r="F68" s="42">
        <v>1.2</v>
      </c>
      <c r="G68" s="43" t="s">
        <v>37</v>
      </c>
      <c r="H68" s="52" t="s">
        <v>27</v>
      </c>
      <c r="I68" s="52">
        <v>125</v>
      </c>
      <c r="J68" s="52">
        <v>30</v>
      </c>
      <c r="K68" s="52">
        <v>64</v>
      </c>
      <c r="L68" s="43">
        <v>60</v>
      </c>
      <c r="M68" s="52">
        <v>30</v>
      </c>
      <c r="N68" s="52">
        <v>30</v>
      </c>
      <c r="O68" s="52">
        <v>4</v>
      </c>
      <c r="P68" s="128">
        <v>61</v>
      </c>
    </row>
    <row r="69" spans="1:18">
      <c r="A69" s="189" t="s">
        <v>30</v>
      </c>
      <c r="B69" s="193"/>
      <c r="C69" s="21">
        <f>SUM(C65:C68)</f>
        <v>12.5</v>
      </c>
      <c r="D69" s="21">
        <f>SUM(D65:D68)</f>
        <v>6.5</v>
      </c>
      <c r="E69" s="21">
        <f>SUM(E65:E68)</f>
        <v>6</v>
      </c>
      <c r="F69" s="21"/>
      <c r="G69" s="22" t="s">
        <v>31</v>
      </c>
      <c r="H69" s="22" t="s">
        <v>31</v>
      </c>
      <c r="I69" s="22">
        <f>SUM(I65:I68)</f>
        <v>313</v>
      </c>
      <c r="J69" s="22"/>
      <c r="K69" s="22">
        <f t="shared" ref="K69:P69" si="3">SUM(K65:K68)</f>
        <v>163</v>
      </c>
      <c r="L69" s="22">
        <f t="shared" si="3"/>
        <v>155</v>
      </c>
      <c r="M69" s="22">
        <f t="shared" si="3"/>
        <v>75</v>
      </c>
      <c r="N69" s="22">
        <f t="shared" si="3"/>
        <v>80</v>
      </c>
      <c r="O69" s="22">
        <f t="shared" si="3"/>
        <v>8</v>
      </c>
      <c r="P69" s="124">
        <f t="shared" si="3"/>
        <v>150</v>
      </c>
      <c r="Q69" s="107"/>
      <c r="R69" s="107"/>
    </row>
    <row r="70" spans="1:18">
      <c r="A70" s="189" t="s">
        <v>32</v>
      </c>
      <c r="B70" s="193"/>
      <c r="C70" s="21"/>
      <c r="D70" s="21"/>
      <c r="E70" s="21"/>
      <c r="F70" s="21">
        <f>SUM(F65:F69)</f>
        <v>4.2</v>
      </c>
      <c r="G70" s="22"/>
      <c r="H70" s="22"/>
      <c r="I70" s="22"/>
      <c r="J70" s="22">
        <f>SUM(J65:J69)</f>
        <v>105</v>
      </c>
      <c r="K70" s="22"/>
      <c r="L70" s="22"/>
      <c r="M70" s="22"/>
      <c r="N70" s="22"/>
      <c r="O70" s="22"/>
      <c r="P70" s="124"/>
      <c r="Q70" s="107"/>
      <c r="R70" s="107"/>
    </row>
    <row r="71" spans="1:18">
      <c r="A71" s="189" t="s">
        <v>33</v>
      </c>
      <c r="B71" s="193"/>
      <c r="C71" s="21"/>
      <c r="D71" s="21"/>
      <c r="E71" s="21"/>
      <c r="F71" s="21"/>
      <c r="G71" s="22" t="s">
        <v>31</v>
      </c>
      <c r="H71" s="22" t="s">
        <v>31</v>
      </c>
      <c r="I71" s="22"/>
      <c r="J71" s="22"/>
      <c r="K71" s="22"/>
      <c r="L71" s="22"/>
      <c r="M71" s="22"/>
      <c r="N71" s="22"/>
      <c r="O71" s="22"/>
      <c r="P71" s="124"/>
      <c r="Q71" s="107"/>
      <c r="R71" s="107"/>
    </row>
    <row r="72" spans="1:18">
      <c r="A72" s="191" t="s">
        <v>60</v>
      </c>
      <c r="B72" s="192"/>
      <c r="C72" s="32">
        <f>SUM(C53,C61,C69)</f>
        <v>30</v>
      </c>
      <c r="D72" s="32">
        <f>SUM(D53,D61,D69,)</f>
        <v>15.8</v>
      </c>
      <c r="E72" s="32">
        <f>SUM(E53,E61,E69,)</f>
        <v>14.2</v>
      </c>
      <c r="F72" s="32">
        <f>SUM(F54,F62,F70,)</f>
        <v>9</v>
      </c>
      <c r="G72" s="33" t="s">
        <v>31</v>
      </c>
      <c r="H72" s="33" t="s">
        <v>31</v>
      </c>
      <c r="I72" s="33">
        <f>SUM(I53,I61,I69,)</f>
        <v>751</v>
      </c>
      <c r="J72" s="33">
        <f>SUM(J54,J62,J70,)</f>
        <v>225</v>
      </c>
      <c r="K72" s="33">
        <f>SUM(K53,K61,K69,)</f>
        <v>397</v>
      </c>
      <c r="L72" s="33">
        <f>SUM(L53,L61,L69)</f>
        <v>375</v>
      </c>
      <c r="M72" s="33">
        <f>SUM(M53,M61,M69)</f>
        <v>155</v>
      </c>
      <c r="N72" s="33">
        <f>SUM(N53,N61,N69)</f>
        <v>220</v>
      </c>
      <c r="O72" s="33">
        <f>SUM(O53,O61,O69,)</f>
        <v>22</v>
      </c>
      <c r="P72" s="126">
        <f>SUM(P53,P61,P69,)</f>
        <v>354</v>
      </c>
      <c r="Q72" s="107"/>
      <c r="R72" s="107"/>
    </row>
    <row r="73" spans="1:18">
      <c r="A73" s="196" t="s">
        <v>61</v>
      </c>
      <c r="B73" s="197"/>
      <c r="C73" s="38">
        <v>60</v>
      </c>
      <c r="D73" s="38">
        <v>33.4</v>
      </c>
      <c r="E73" s="38">
        <v>26.6</v>
      </c>
      <c r="F73" s="39">
        <v>17.8</v>
      </c>
      <c r="G73" s="40" t="s">
        <v>31</v>
      </c>
      <c r="H73" s="40" t="s">
        <v>31</v>
      </c>
      <c r="I73" s="40">
        <f>SUM(I48,I72,)</f>
        <v>1468</v>
      </c>
      <c r="J73" s="40">
        <f>SUM(J48,J72,)</f>
        <v>475</v>
      </c>
      <c r="K73" s="40">
        <f>SUM(K48,K72,)</f>
        <v>817</v>
      </c>
      <c r="L73" s="41">
        <f>SUM(L48,L72)</f>
        <v>771</v>
      </c>
      <c r="M73" s="40">
        <f>SUM(M48,M72)</f>
        <v>306</v>
      </c>
      <c r="N73" s="40">
        <f>SUM(N48,N72)</f>
        <v>465</v>
      </c>
      <c r="O73" s="40">
        <f>SUM(O48,O72,)</f>
        <v>46</v>
      </c>
      <c r="P73" s="129">
        <f>SUM(P48,P72,)</f>
        <v>651</v>
      </c>
      <c r="Q73" s="107"/>
      <c r="R73" s="107"/>
    </row>
    <row r="74" spans="1:18">
      <c r="A74" s="183" t="s">
        <v>62</v>
      </c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07"/>
      <c r="R74" s="107"/>
    </row>
    <row r="75" spans="1:18">
      <c r="A75" s="185" t="s">
        <v>63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07"/>
      <c r="R75" s="107"/>
    </row>
    <row r="76" spans="1:18">
      <c r="A76" s="18" t="s">
        <v>19</v>
      </c>
      <c r="B76" s="194" t="s">
        <v>20</v>
      </c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07"/>
      <c r="R76" s="107"/>
    </row>
    <row r="77" spans="1:18">
      <c r="A77" s="19" t="s">
        <v>21</v>
      </c>
      <c r="B77" s="20" t="s">
        <v>22</v>
      </c>
      <c r="C77" s="21">
        <v>2</v>
      </c>
      <c r="D77" s="21">
        <v>1.2</v>
      </c>
      <c r="E77" s="21">
        <v>0.8</v>
      </c>
      <c r="F77" s="21"/>
      <c r="G77" s="22" t="s">
        <v>23</v>
      </c>
      <c r="H77" s="22" t="s">
        <v>24</v>
      </c>
      <c r="I77" s="22">
        <v>50</v>
      </c>
      <c r="J77" s="22"/>
      <c r="K77" s="22">
        <v>30</v>
      </c>
      <c r="L77" s="22">
        <v>30</v>
      </c>
      <c r="M77" s="22"/>
      <c r="N77" s="22">
        <v>30</v>
      </c>
      <c r="O77" s="22"/>
      <c r="P77" s="125">
        <v>20</v>
      </c>
      <c r="Q77" s="107"/>
      <c r="R77" s="107"/>
    </row>
    <row r="78" spans="1:18">
      <c r="A78" s="198" t="s">
        <v>30</v>
      </c>
      <c r="B78" s="199"/>
      <c r="C78" s="42">
        <f>SUM(C77:C77)</f>
        <v>2</v>
      </c>
      <c r="D78" s="42">
        <f>SUM(D77:D77)</f>
        <v>1.2</v>
      </c>
      <c r="E78" s="42">
        <v>0.8</v>
      </c>
      <c r="F78" s="42"/>
      <c r="G78" s="43" t="s">
        <v>31</v>
      </c>
      <c r="H78" s="43" t="s">
        <v>31</v>
      </c>
      <c r="I78" s="43">
        <f>SUM(I77:I77)</f>
        <v>50</v>
      </c>
      <c r="J78" s="43"/>
      <c r="K78" s="43">
        <f>SUM(K77:K77)</f>
        <v>30</v>
      </c>
      <c r="L78" s="43">
        <f>SUM(L77:L77)</f>
        <v>30</v>
      </c>
      <c r="M78" s="43"/>
      <c r="N78" s="43">
        <f>SUM(N77:N77)</f>
        <v>30</v>
      </c>
      <c r="O78" s="43"/>
      <c r="P78" s="131">
        <f>SUM(P77:P77)</f>
        <v>20</v>
      </c>
      <c r="Q78" s="107"/>
      <c r="R78" s="107"/>
    </row>
    <row r="79" spans="1:18">
      <c r="A79" s="198" t="s">
        <v>32</v>
      </c>
      <c r="B79" s="199"/>
      <c r="C79" s="42"/>
      <c r="D79" s="42"/>
      <c r="E79" s="42"/>
      <c r="F79" s="42"/>
      <c r="G79" s="43"/>
      <c r="H79" s="43"/>
      <c r="I79" s="43"/>
      <c r="J79" s="43"/>
      <c r="K79" s="43"/>
      <c r="L79" s="43"/>
      <c r="M79" s="43"/>
      <c r="N79" s="43"/>
      <c r="O79" s="43"/>
      <c r="P79" s="131"/>
      <c r="Q79" s="107"/>
      <c r="R79" s="107"/>
    </row>
    <row r="80" spans="1:18">
      <c r="A80" s="198" t="s">
        <v>33</v>
      </c>
      <c r="B80" s="199"/>
      <c r="C80" s="42">
        <v>3</v>
      </c>
      <c r="D80" s="42">
        <v>2.2000000000000002</v>
      </c>
      <c r="E80" s="42">
        <v>0.8</v>
      </c>
      <c r="F80" s="42"/>
      <c r="G80" s="43" t="s">
        <v>31</v>
      </c>
      <c r="H80" s="43" t="s">
        <v>31</v>
      </c>
      <c r="I80" s="43">
        <f>SUM(I78,)</f>
        <v>50</v>
      </c>
      <c r="J80" s="43"/>
      <c r="K80" s="43">
        <f>SUM(K78)</f>
        <v>30</v>
      </c>
      <c r="L80" s="43">
        <f>SUM(K80)</f>
        <v>30</v>
      </c>
      <c r="M80" s="43"/>
      <c r="N80" s="43">
        <f>SUM(N78)</f>
        <v>30</v>
      </c>
      <c r="O80" s="43"/>
      <c r="P80" s="131">
        <v>20</v>
      </c>
      <c r="Q80" s="107"/>
      <c r="R80" s="107"/>
    </row>
    <row r="81" spans="1:18">
      <c r="A81" s="18" t="s">
        <v>34</v>
      </c>
      <c r="B81" s="179" t="s">
        <v>35</v>
      </c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07"/>
      <c r="R81" s="107"/>
    </row>
    <row r="82" spans="1:18">
      <c r="A82" s="45" t="s">
        <v>21</v>
      </c>
      <c r="B82" s="46" t="s">
        <v>131</v>
      </c>
      <c r="C82" s="42">
        <v>4</v>
      </c>
      <c r="D82" s="42">
        <v>2</v>
      </c>
      <c r="E82" s="42">
        <v>2</v>
      </c>
      <c r="F82" s="42">
        <v>1.2</v>
      </c>
      <c r="G82" s="43" t="s">
        <v>37</v>
      </c>
      <c r="H82" s="43" t="s">
        <v>27</v>
      </c>
      <c r="I82" s="43">
        <v>100</v>
      </c>
      <c r="J82" s="43">
        <v>30</v>
      </c>
      <c r="K82" s="43">
        <v>50</v>
      </c>
      <c r="L82" s="43">
        <v>45</v>
      </c>
      <c r="M82" s="43">
        <v>15</v>
      </c>
      <c r="N82" s="43">
        <v>30</v>
      </c>
      <c r="O82" s="43">
        <v>5</v>
      </c>
      <c r="P82" s="128">
        <v>50</v>
      </c>
      <c r="Q82" s="107"/>
      <c r="R82" s="107"/>
    </row>
    <row r="83" spans="1:18">
      <c r="A83" s="45" t="s">
        <v>25</v>
      </c>
      <c r="B83" s="46" t="s">
        <v>64</v>
      </c>
      <c r="C83" s="42">
        <v>3</v>
      </c>
      <c r="D83" s="42">
        <v>1.8</v>
      </c>
      <c r="E83" s="42">
        <v>1.2</v>
      </c>
      <c r="F83" s="42">
        <v>1.2</v>
      </c>
      <c r="G83" s="43" t="s">
        <v>23</v>
      </c>
      <c r="H83" s="43" t="s">
        <v>27</v>
      </c>
      <c r="I83" s="43">
        <v>75</v>
      </c>
      <c r="J83" s="43">
        <v>30</v>
      </c>
      <c r="K83" s="43">
        <v>46</v>
      </c>
      <c r="L83" s="43">
        <v>45</v>
      </c>
      <c r="M83" s="43">
        <v>15</v>
      </c>
      <c r="N83" s="43">
        <v>30</v>
      </c>
      <c r="O83" s="43">
        <v>1</v>
      </c>
      <c r="P83" s="128">
        <v>29</v>
      </c>
      <c r="Q83" s="107"/>
      <c r="R83" s="107"/>
    </row>
    <row r="84" spans="1:18">
      <c r="A84" s="189" t="s">
        <v>30</v>
      </c>
      <c r="B84" s="193"/>
      <c r="C84" s="21">
        <f>SUM(C82:C83)</f>
        <v>7</v>
      </c>
      <c r="D84" s="21">
        <f>SUM(D82:D83)</f>
        <v>3.8</v>
      </c>
      <c r="E84" s="21">
        <f>SUM(E82:E83)</f>
        <v>3.2</v>
      </c>
      <c r="F84" s="21"/>
      <c r="G84" s="22"/>
      <c r="H84" s="22"/>
      <c r="I84" s="22">
        <f>SUM(I82:I83)</f>
        <v>175</v>
      </c>
      <c r="J84" s="22"/>
      <c r="K84" s="22">
        <f t="shared" ref="K84:P84" si="4">SUM(K82:K83)</f>
        <v>96</v>
      </c>
      <c r="L84" s="22">
        <f t="shared" si="4"/>
        <v>90</v>
      </c>
      <c r="M84" s="22">
        <f t="shared" si="4"/>
        <v>30</v>
      </c>
      <c r="N84" s="22">
        <f t="shared" si="4"/>
        <v>60</v>
      </c>
      <c r="O84" s="22">
        <f t="shared" si="4"/>
        <v>6</v>
      </c>
      <c r="P84" s="124">
        <f t="shared" si="4"/>
        <v>79</v>
      </c>
      <c r="Q84" s="107"/>
      <c r="R84" s="107"/>
    </row>
    <row r="85" spans="1:18">
      <c r="A85" s="189" t="s">
        <v>32</v>
      </c>
      <c r="B85" s="193"/>
      <c r="C85" s="21"/>
      <c r="D85" s="21"/>
      <c r="E85" s="21"/>
      <c r="F85" s="21">
        <f>SUM(F82:F84)</f>
        <v>2.4</v>
      </c>
      <c r="G85" s="22"/>
      <c r="H85" s="22"/>
      <c r="I85" s="22"/>
      <c r="J85" s="22">
        <f>SUM(J82:J84)</f>
        <v>60</v>
      </c>
      <c r="K85" s="22"/>
      <c r="L85" s="22"/>
      <c r="M85" s="22"/>
      <c r="N85" s="22"/>
      <c r="O85" s="22"/>
      <c r="P85" s="124"/>
      <c r="Q85" s="107"/>
      <c r="R85" s="107"/>
    </row>
    <row r="86" spans="1:18">
      <c r="A86" s="189" t="s">
        <v>33</v>
      </c>
      <c r="B86" s="193"/>
      <c r="C86" s="42"/>
      <c r="D86" s="42"/>
      <c r="E86" s="42"/>
      <c r="F86" s="42"/>
      <c r="G86" s="43"/>
      <c r="H86" s="43"/>
      <c r="I86" s="43"/>
      <c r="J86" s="43"/>
      <c r="K86" s="43"/>
      <c r="L86" s="43"/>
      <c r="M86" s="43"/>
      <c r="N86" s="43"/>
      <c r="O86" s="43"/>
      <c r="P86" s="128"/>
      <c r="Q86" s="107"/>
      <c r="R86" s="107"/>
    </row>
    <row r="87" spans="1:18" s="47" customFormat="1">
      <c r="A87" s="44" t="s">
        <v>39</v>
      </c>
      <c r="B87" s="200" t="s">
        <v>40</v>
      </c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49"/>
      <c r="R87" s="49"/>
    </row>
    <row r="88" spans="1:18">
      <c r="A88" s="45" t="s">
        <v>21</v>
      </c>
      <c r="B88" s="110" t="s">
        <v>122</v>
      </c>
      <c r="C88" s="103">
        <v>4.5</v>
      </c>
      <c r="D88" s="140">
        <v>2.5</v>
      </c>
      <c r="E88" s="140">
        <v>2</v>
      </c>
      <c r="F88" s="103">
        <v>1.2</v>
      </c>
      <c r="G88" s="101" t="s">
        <v>37</v>
      </c>
      <c r="H88" s="101" t="s">
        <v>27</v>
      </c>
      <c r="I88" s="101">
        <v>113</v>
      </c>
      <c r="J88" s="101">
        <v>30</v>
      </c>
      <c r="K88" s="101">
        <v>62</v>
      </c>
      <c r="L88" s="101">
        <v>60</v>
      </c>
      <c r="M88" s="101">
        <v>30</v>
      </c>
      <c r="N88" s="101">
        <v>30</v>
      </c>
      <c r="O88" s="101">
        <v>2</v>
      </c>
      <c r="P88" s="128">
        <v>51</v>
      </c>
      <c r="Q88" s="107"/>
      <c r="R88" s="107"/>
    </row>
    <row r="89" spans="1:18">
      <c r="A89" s="45" t="s">
        <v>25</v>
      </c>
      <c r="B89" s="46" t="s">
        <v>66</v>
      </c>
      <c r="C89" s="42">
        <v>4.5</v>
      </c>
      <c r="D89" s="50">
        <v>2.7</v>
      </c>
      <c r="E89" s="50">
        <v>1.8</v>
      </c>
      <c r="F89" s="42">
        <v>1.8</v>
      </c>
      <c r="G89" s="43" t="s">
        <v>37</v>
      </c>
      <c r="H89" s="43" t="s">
        <v>27</v>
      </c>
      <c r="I89" s="43">
        <v>113</v>
      </c>
      <c r="J89" s="43">
        <v>45</v>
      </c>
      <c r="K89" s="43">
        <v>68</v>
      </c>
      <c r="L89" s="43">
        <v>60</v>
      </c>
      <c r="M89" s="43">
        <v>30</v>
      </c>
      <c r="N89" s="43">
        <v>30</v>
      </c>
      <c r="O89" s="43">
        <v>8</v>
      </c>
      <c r="P89" s="128">
        <v>45</v>
      </c>
      <c r="Q89" s="107"/>
      <c r="R89" s="107"/>
    </row>
    <row r="90" spans="1:18">
      <c r="A90" s="95" t="s">
        <v>28</v>
      </c>
      <c r="B90" s="51" t="s">
        <v>75</v>
      </c>
      <c r="C90" s="42">
        <v>3</v>
      </c>
      <c r="D90" s="50">
        <v>1.8</v>
      </c>
      <c r="E90" s="50">
        <v>1.2</v>
      </c>
      <c r="F90" s="42">
        <v>1.6</v>
      </c>
      <c r="G90" s="101" t="s">
        <v>23</v>
      </c>
      <c r="H90" s="101" t="s">
        <v>27</v>
      </c>
      <c r="I90" s="43">
        <v>75</v>
      </c>
      <c r="J90" s="43">
        <v>40</v>
      </c>
      <c r="K90" s="43">
        <v>46</v>
      </c>
      <c r="L90" s="43">
        <v>45</v>
      </c>
      <c r="M90" s="43">
        <v>15</v>
      </c>
      <c r="N90" s="43">
        <v>30</v>
      </c>
      <c r="O90" s="43">
        <v>1</v>
      </c>
      <c r="P90" s="128">
        <v>29</v>
      </c>
      <c r="Q90" s="120"/>
      <c r="R90" s="120"/>
    </row>
    <row r="91" spans="1:18">
      <c r="A91" s="198" t="s">
        <v>30</v>
      </c>
      <c r="B91" s="199"/>
      <c r="C91" s="42">
        <f>SUM(C88:C90)</f>
        <v>12</v>
      </c>
      <c r="D91" s="42">
        <f>SUM(D88:D90)</f>
        <v>7</v>
      </c>
      <c r="E91" s="42">
        <f>SUM(E88:E90)</f>
        <v>5</v>
      </c>
      <c r="F91" s="42"/>
      <c r="G91" s="43" t="s">
        <v>31</v>
      </c>
      <c r="H91" s="43" t="s">
        <v>31</v>
      </c>
      <c r="I91" s="43">
        <f>SUM(I88:I90)</f>
        <v>301</v>
      </c>
      <c r="J91" s="43"/>
      <c r="K91" s="43">
        <f t="shared" ref="K91:P91" si="5">SUM(K88:K90)</f>
        <v>176</v>
      </c>
      <c r="L91" s="43">
        <f t="shared" si="5"/>
        <v>165</v>
      </c>
      <c r="M91" s="43">
        <f t="shared" si="5"/>
        <v>75</v>
      </c>
      <c r="N91" s="43">
        <f t="shared" si="5"/>
        <v>90</v>
      </c>
      <c r="O91" s="43">
        <f t="shared" si="5"/>
        <v>11</v>
      </c>
      <c r="P91" s="128">
        <f t="shared" si="5"/>
        <v>125</v>
      </c>
      <c r="Q91" s="107"/>
      <c r="R91" s="107"/>
    </row>
    <row r="92" spans="1:18">
      <c r="A92" s="198" t="s">
        <v>32</v>
      </c>
      <c r="B92" s="199"/>
      <c r="C92" s="42"/>
      <c r="D92" s="42"/>
      <c r="E92" s="42"/>
      <c r="F92" s="42">
        <f>SUM(F88:F91)</f>
        <v>4.5999999999999996</v>
      </c>
      <c r="G92" s="43"/>
      <c r="H92" s="43"/>
      <c r="I92" s="43"/>
      <c r="J92" s="43">
        <f>SUM(J88:J91)</f>
        <v>115</v>
      </c>
      <c r="K92" s="43"/>
      <c r="L92" s="43"/>
      <c r="M92" s="43"/>
      <c r="N92" s="43"/>
      <c r="O92" s="43"/>
      <c r="P92" s="128"/>
      <c r="Q92" s="107"/>
      <c r="R92" s="107"/>
    </row>
    <row r="93" spans="1:18">
      <c r="A93" s="198" t="s">
        <v>33</v>
      </c>
      <c r="B93" s="199"/>
      <c r="C93" s="42"/>
      <c r="D93" s="42"/>
      <c r="E93" s="42"/>
      <c r="F93" s="42"/>
      <c r="G93" s="43" t="s">
        <v>31</v>
      </c>
      <c r="H93" s="43" t="s">
        <v>31</v>
      </c>
      <c r="I93" s="43"/>
      <c r="J93" s="43"/>
      <c r="K93" s="43"/>
      <c r="L93" s="43"/>
      <c r="M93" s="43"/>
      <c r="N93" s="43"/>
      <c r="O93" s="43"/>
      <c r="P93" s="128"/>
      <c r="Q93" s="107"/>
      <c r="R93" s="107"/>
    </row>
    <row r="94" spans="1:18">
      <c r="A94" s="44" t="s">
        <v>56</v>
      </c>
      <c r="B94" s="200" t="s">
        <v>57</v>
      </c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107"/>
      <c r="R94" s="107"/>
    </row>
    <row r="95" spans="1:18">
      <c r="A95" s="71" t="s">
        <v>21</v>
      </c>
      <c r="B95" s="102" t="s">
        <v>169</v>
      </c>
      <c r="C95" s="42">
        <v>2</v>
      </c>
      <c r="D95" s="42">
        <v>1.6</v>
      </c>
      <c r="E95" s="42">
        <v>0.4</v>
      </c>
      <c r="F95" s="42">
        <v>0.6</v>
      </c>
      <c r="G95" s="43" t="s">
        <v>23</v>
      </c>
      <c r="H95" s="43" t="s">
        <v>24</v>
      </c>
      <c r="I95" s="43">
        <v>50</v>
      </c>
      <c r="J95" s="43">
        <v>15</v>
      </c>
      <c r="K95" s="43">
        <v>41</v>
      </c>
      <c r="L95" s="43">
        <v>40</v>
      </c>
      <c r="M95" s="43">
        <v>25</v>
      </c>
      <c r="N95" s="43">
        <v>15</v>
      </c>
      <c r="O95" s="43">
        <v>1</v>
      </c>
      <c r="P95" s="128">
        <v>9</v>
      </c>
      <c r="Q95" s="107"/>
      <c r="R95" s="107"/>
    </row>
    <row r="96" spans="1:18" ht="27" customHeight="1">
      <c r="A96" s="71" t="s">
        <v>25</v>
      </c>
      <c r="B96" s="114" t="s">
        <v>170</v>
      </c>
      <c r="C96" s="42">
        <v>2</v>
      </c>
      <c r="D96" s="42">
        <v>1.2</v>
      </c>
      <c r="E96" s="42">
        <v>0.8</v>
      </c>
      <c r="F96" s="42">
        <v>0.8</v>
      </c>
      <c r="G96" s="43" t="s">
        <v>23</v>
      </c>
      <c r="H96" s="43" t="s">
        <v>24</v>
      </c>
      <c r="I96" s="43">
        <v>50</v>
      </c>
      <c r="J96" s="43">
        <v>20</v>
      </c>
      <c r="K96" s="43">
        <v>31</v>
      </c>
      <c r="L96" s="43">
        <v>30</v>
      </c>
      <c r="M96" s="43">
        <v>15</v>
      </c>
      <c r="N96" s="43">
        <v>15</v>
      </c>
      <c r="O96" s="43">
        <v>1</v>
      </c>
      <c r="P96" s="128">
        <v>19</v>
      </c>
      <c r="Q96" s="107"/>
      <c r="R96" s="107"/>
    </row>
    <row r="97" spans="1:18">
      <c r="A97" s="71" t="s">
        <v>28</v>
      </c>
      <c r="B97" s="116" t="s">
        <v>111</v>
      </c>
      <c r="C97" s="42">
        <v>1</v>
      </c>
      <c r="D97" s="42">
        <v>0.8</v>
      </c>
      <c r="E97" s="42">
        <v>0.2</v>
      </c>
      <c r="F97" s="42">
        <v>0.8</v>
      </c>
      <c r="G97" s="43" t="s">
        <v>23</v>
      </c>
      <c r="H97" s="43" t="s">
        <v>24</v>
      </c>
      <c r="I97" s="43">
        <v>30</v>
      </c>
      <c r="J97" s="43">
        <v>20</v>
      </c>
      <c r="K97" s="43">
        <v>23</v>
      </c>
      <c r="L97" s="43">
        <v>20</v>
      </c>
      <c r="M97" s="43"/>
      <c r="N97" s="43">
        <v>20</v>
      </c>
      <c r="O97" s="43">
        <v>3</v>
      </c>
      <c r="P97" s="128">
        <v>7</v>
      </c>
      <c r="Q97" s="107"/>
      <c r="R97" s="107"/>
    </row>
    <row r="98" spans="1:18">
      <c r="A98" s="71" t="s">
        <v>29</v>
      </c>
      <c r="B98" s="102" t="s">
        <v>172</v>
      </c>
      <c r="C98" s="42">
        <v>4</v>
      </c>
      <c r="D98" s="42">
        <v>2.4</v>
      </c>
      <c r="E98" s="42">
        <v>1.6</v>
      </c>
      <c r="F98" s="42">
        <v>2</v>
      </c>
      <c r="G98" s="43" t="s">
        <v>23</v>
      </c>
      <c r="H98" s="43" t="s">
        <v>24</v>
      </c>
      <c r="I98" s="43">
        <v>100</v>
      </c>
      <c r="J98" s="43">
        <v>50</v>
      </c>
      <c r="K98" s="43">
        <v>61</v>
      </c>
      <c r="L98" s="43">
        <v>60</v>
      </c>
      <c r="M98" s="43">
        <v>20</v>
      </c>
      <c r="N98" s="43">
        <v>40</v>
      </c>
      <c r="O98" s="43">
        <v>1</v>
      </c>
      <c r="P98" s="128">
        <v>39</v>
      </c>
      <c r="Q98" s="107"/>
      <c r="R98" s="107"/>
    </row>
    <row r="99" spans="1:18">
      <c r="A99" s="198" t="s">
        <v>30</v>
      </c>
      <c r="B99" s="199"/>
      <c r="C99" s="42">
        <f>SUM(C95:C98)</f>
        <v>9</v>
      </c>
      <c r="D99" s="42">
        <f>SUM(D95:D98)</f>
        <v>6</v>
      </c>
      <c r="E99" s="42">
        <f>SUM(E95:E98)</f>
        <v>3</v>
      </c>
      <c r="F99" s="42"/>
      <c r="G99" s="43" t="s">
        <v>31</v>
      </c>
      <c r="H99" s="43" t="s">
        <v>31</v>
      </c>
      <c r="I99" s="43">
        <f>SUM(I95:I98)</f>
        <v>230</v>
      </c>
      <c r="J99" s="43"/>
      <c r="K99" s="43">
        <f t="shared" ref="K99:P99" si="6">SUM(K95:K98)</f>
        <v>156</v>
      </c>
      <c r="L99" s="43">
        <f t="shared" si="6"/>
        <v>150</v>
      </c>
      <c r="M99" s="43">
        <f t="shared" si="6"/>
        <v>60</v>
      </c>
      <c r="N99" s="43">
        <f t="shared" si="6"/>
        <v>90</v>
      </c>
      <c r="O99" s="43">
        <f t="shared" si="6"/>
        <v>6</v>
      </c>
      <c r="P99" s="128">
        <f t="shared" si="6"/>
        <v>74</v>
      </c>
      <c r="Q99" s="107"/>
      <c r="R99" s="107"/>
    </row>
    <row r="100" spans="1:18">
      <c r="A100" s="198" t="s">
        <v>32</v>
      </c>
      <c r="B100" s="199"/>
      <c r="C100" s="42"/>
      <c r="D100" s="42"/>
      <c r="E100" s="42"/>
      <c r="F100" s="42">
        <f>SUM(F95:F99)</f>
        <v>4.2</v>
      </c>
      <c r="G100" s="43"/>
      <c r="H100" s="43"/>
      <c r="I100" s="43"/>
      <c r="J100" s="43">
        <f>SUM(J95:J99)</f>
        <v>105</v>
      </c>
      <c r="K100" s="43"/>
      <c r="L100" s="43"/>
      <c r="M100" s="43"/>
      <c r="N100" s="43"/>
      <c r="O100" s="43"/>
      <c r="P100" s="128"/>
      <c r="Q100" s="107"/>
      <c r="R100" s="107"/>
    </row>
    <row r="101" spans="1:18">
      <c r="A101" s="198" t="s">
        <v>33</v>
      </c>
      <c r="B101" s="199"/>
      <c r="C101" s="42">
        <v>10</v>
      </c>
      <c r="D101" s="42">
        <f>SUM(D99)</f>
        <v>6</v>
      </c>
      <c r="E101" s="42">
        <f>SUM(E99)</f>
        <v>3</v>
      </c>
      <c r="F101" s="42"/>
      <c r="G101" s="43" t="s">
        <v>31</v>
      </c>
      <c r="H101" s="43" t="s">
        <v>31</v>
      </c>
      <c r="I101" s="43">
        <f>SUM(I99)</f>
        <v>230</v>
      </c>
      <c r="J101" s="43"/>
      <c r="K101" s="43">
        <f>SUM(K99)</f>
        <v>156</v>
      </c>
      <c r="L101" s="43">
        <v>150</v>
      </c>
      <c r="M101" s="43">
        <v>60</v>
      </c>
      <c r="N101" s="43">
        <v>90</v>
      </c>
      <c r="O101" s="43">
        <f>SUM(O99)</f>
        <v>6</v>
      </c>
      <c r="P101" s="128">
        <f>SUM(P99)</f>
        <v>74</v>
      </c>
      <c r="Q101" s="107"/>
      <c r="R101" s="107"/>
    </row>
    <row r="102" spans="1:18">
      <c r="A102" s="191" t="s">
        <v>69</v>
      </c>
      <c r="B102" s="202"/>
      <c r="C102" s="32">
        <f>SUM(C78,C84,C91,C99)</f>
        <v>30</v>
      </c>
      <c r="D102" s="32">
        <f>SUM(D78,D84,D91,D99)</f>
        <v>18</v>
      </c>
      <c r="E102" s="32">
        <f>SUM(E78,E84,E91,E99)</f>
        <v>12</v>
      </c>
      <c r="F102" s="32">
        <f>SUM(F85,F92,F100,)</f>
        <v>11.2</v>
      </c>
      <c r="G102" s="33" t="s">
        <v>31</v>
      </c>
      <c r="H102" s="33" t="s">
        <v>31</v>
      </c>
      <c r="I102" s="33">
        <f>SUM(I78,I84,I91,I99,)</f>
        <v>756</v>
      </c>
      <c r="J102" s="33">
        <f>SUM(J79,J85,J92,J100,)</f>
        <v>280</v>
      </c>
      <c r="K102" s="33">
        <f>SUM(K78,K84,K91,K99,)</f>
        <v>458</v>
      </c>
      <c r="L102" s="33">
        <f>SUM(L78,L84,L91,L99)</f>
        <v>435</v>
      </c>
      <c r="M102" s="33">
        <f>SUM(M78,M84,M91,M99)</f>
        <v>165</v>
      </c>
      <c r="N102" s="33">
        <f>SUM(N78,N84,N91,N99)</f>
        <v>270</v>
      </c>
      <c r="O102" s="33">
        <f>SUM(O78,O84,O91,O99,)</f>
        <v>23</v>
      </c>
      <c r="P102" s="126">
        <f>SUM(P78,P84,P91,P99,)</f>
        <v>298</v>
      </c>
      <c r="Q102" s="107"/>
      <c r="R102" s="107"/>
    </row>
    <row r="103" spans="1:18">
      <c r="A103" s="185" t="s">
        <v>70</v>
      </c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07"/>
      <c r="R103" s="107"/>
    </row>
    <row r="104" spans="1:18">
      <c r="A104" s="18" t="s">
        <v>19</v>
      </c>
      <c r="B104" s="179" t="s">
        <v>20</v>
      </c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07"/>
      <c r="R104" s="107"/>
    </row>
    <row r="105" spans="1:18" s="23" customFormat="1">
      <c r="A105" s="45" t="s">
        <v>21</v>
      </c>
      <c r="B105" s="46" t="s">
        <v>22</v>
      </c>
      <c r="C105" s="42">
        <v>2</v>
      </c>
      <c r="D105" s="42">
        <v>1.2</v>
      </c>
      <c r="E105" s="42">
        <v>0.8</v>
      </c>
      <c r="F105" s="42"/>
      <c r="G105" s="43" t="s">
        <v>23</v>
      </c>
      <c r="H105" s="43" t="s">
        <v>24</v>
      </c>
      <c r="I105" s="22">
        <v>50</v>
      </c>
      <c r="J105" s="22"/>
      <c r="K105" s="22">
        <v>30</v>
      </c>
      <c r="L105" s="22">
        <v>30</v>
      </c>
      <c r="M105" s="22"/>
      <c r="N105" s="22">
        <v>30</v>
      </c>
      <c r="O105" s="22"/>
      <c r="P105" s="125">
        <v>20</v>
      </c>
    </row>
    <row r="106" spans="1:18" s="23" customFormat="1">
      <c r="A106" s="19" t="s">
        <v>25</v>
      </c>
      <c r="B106" s="20" t="s">
        <v>26</v>
      </c>
      <c r="C106" s="42">
        <v>1</v>
      </c>
      <c r="D106" s="42">
        <v>1</v>
      </c>
      <c r="E106" s="42"/>
      <c r="F106" s="42">
        <v>1</v>
      </c>
      <c r="G106" s="101" t="s">
        <v>23</v>
      </c>
      <c r="H106" s="101" t="s">
        <v>24</v>
      </c>
      <c r="I106" s="22">
        <v>30</v>
      </c>
      <c r="J106" s="22"/>
      <c r="K106" s="22">
        <v>30</v>
      </c>
      <c r="L106" s="22">
        <v>30</v>
      </c>
      <c r="M106" s="22"/>
      <c r="N106" s="22">
        <v>30</v>
      </c>
      <c r="O106" s="22"/>
      <c r="P106" s="125"/>
    </row>
    <row r="107" spans="1:18" s="23" customFormat="1">
      <c r="A107" s="198" t="s">
        <v>30</v>
      </c>
      <c r="B107" s="199"/>
      <c r="C107" s="42">
        <f>SUM(C105:C106)</f>
        <v>3</v>
      </c>
      <c r="D107" s="42">
        <f>SUM(D105:D106)</f>
        <v>2.2000000000000002</v>
      </c>
      <c r="E107" s="42">
        <f>SUM(E105)</f>
        <v>0.8</v>
      </c>
      <c r="F107" s="42"/>
      <c r="G107" s="43"/>
      <c r="H107" s="43" t="s">
        <v>31</v>
      </c>
      <c r="I107" s="43">
        <f>SUM(I105:I106)</f>
        <v>80</v>
      </c>
      <c r="J107" s="43"/>
      <c r="K107" s="43">
        <f>SUM(K105:K106)</f>
        <v>60</v>
      </c>
      <c r="L107" s="43">
        <f>SUM(L105:L106)</f>
        <v>60</v>
      </c>
      <c r="M107" s="43"/>
      <c r="N107" s="43">
        <f>SUM(N105:N106)</f>
        <v>60</v>
      </c>
      <c r="O107" s="43"/>
      <c r="P107" s="131">
        <f>SUM(P105:P106)</f>
        <v>20</v>
      </c>
    </row>
    <row r="108" spans="1:18" s="23" customFormat="1">
      <c r="A108" s="198" t="s">
        <v>32</v>
      </c>
      <c r="B108" s="199"/>
      <c r="C108" s="42"/>
      <c r="D108" s="42"/>
      <c r="E108" s="42"/>
      <c r="F108" s="42"/>
      <c r="G108" s="43"/>
      <c r="H108" s="43"/>
      <c r="I108" s="43"/>
      <c r="J108" s="43"/>
      <c r="K108" s="43"/>
      <c r="L108" s="43"/>
      <c r="M108" s="43"/>
      <c r="N108" s="43"/>
      <c r="O108" s="43"/>
      <c r="P108" s="131"/>
    </row>
    <row r="109" spans="1:18">
      <c r="A109" s="198" t="s">
        <v>33</v>
      </c>
      <c r="B109" s="199"/>
      <c r="C109" s="42">
        <v>2</v>
      </c>
      <c r="D109" s="42">
        <v>1.2</v>
      </c>
      <c r="E109" s="42">
        <v>0.8</v>
      </c>
      <c r="F109" s="42"/>
      <c r="G109" s="43" t="s">
        <v>31</v>
      </c>
      <c r="H109" s="43" t="s">
        <v>31</v>
      </c>
      <c r="I109" s="43">
        <f>SUM(I107)</f>
        <v>80</v>
      </c>
      <c r="J109" s="43"/>
      <c r="K109" s="43">
        <f>SUM(K107)</f>
        <v>60</v>
      </c>
      <c r="L109" s="43">
        <f>SUM(K109)</f>
        <v>60</v>
      </c>
      <c r="M109" s="43"/>
      <c r="N109" s="43">
        <f>SUM(N107)</f>
        <v>60</v>
      </c>
      <c r="O109" s="43"/>
      <c r="P109" s="131">
        <v>20</v>
      </c>
      <c r="Q109" s="107"/>
      <c r="R109" s="107"/>
    </row>
    <row r="110" spans="1:18" s="47" customFormat="1">
      <c r="A110" s="44" t="s">
        <v>34</v>
      </c>
      <c r="B110" s="200" t="s">
        <v>40</v>
      </c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49"/>
      <c r="R110" s="49"/>
    </row>
    <row r="111" spans="1:18" s="53" customFormat="1">
      <c r="A111" s="45" t="s">
        <v>21</v>
      </c>
      <c r="B111" s="60" t="s">
        <v>89</v>
      </c>
      <c r="C111" s="42">
        <v>3.5</v>
      </c>
      <c r="D111" s="42">
        <v>1.9</v>
      </c>
      <c r="E111" s="42">
        <v>1.6</v>
      </c>
      <c r="F111" s="42">
        <v>2.4</v>
      </c>
      <c r="G111" s="43" t="s">
        <v>37</v>
      </c>
      <c r="H111" s="43" t="s">
        <v>27</v>
      </c>
      <c r="I111" s="43">
        <v>88</v>
      </c>
      <c r="J111" s="43">
        <v>60</v>
      </c>
      <c r="K111" s="43">
        <v>47</v>
      </c>
      <c r="L111" s="43">
        <v>45</v>
      </c>
      <c r="M111" s="43">
        <v>15</v>
      </c>
      <c r="N111" s="43">
        <v>30</v>
      </c>
      <c r="O111" s="43">
        <v>2</v>
      </c>
      <c r="P111" s="128">
        <v>41</v>
      </c>
      <c r="Q111" s="48"/>
      <c r="R111" s="48"/>
    </row>
    <row r="112" spans="1:18">
      <c r="A112" s="45" t="s">
        <v>25</v>
      </c>
      <c r="B112" s="46" t="s">
        <v>72</v>
      </c>
      <c r="C112" s="42">
        <v>3.5</v>
      </c>
      <c r="D112" s="42">
        <v>2</v>
      </c>
      <c r="E112" s="42">
        <v>1.5</v>
      </c>
      <c r="F112" s="42">
        <v>1.2</v>
      </c>
      <c r="G112" s="43" t="s">
        <v>37</v>
      </c>
      <c r="H112" s="43" t="s">
        <v>27</v>
      </c>
      <c r="I112" s="43">
        <v>88</v>
      </c>
      <c r="J112" s="43">
        <v>30</v>
      </c>
      <c r="K112" s="43">
        <v>51</v>
      </c>
      <c r="L112" s="43">
        <v>45</v>
      </c>
      <c r="M112" s="43">
        <v>15</v>
      </c>
      <c r="N112" s="43">
        <v>30</v>
      </c>
      <c r="O112" s="43">
        <v>6</v>
      </c>
      <c r="P112" s="132">
        <v>37</v>
      </c>
      <c r="Q112" s="107"/>
      <c r="R112" s="107"/>
    </row>
    <row r="113" spans="1:18">
      <c r="A113" s="45" t="s">
        <v>28</v>
      </c>
      <c r="B113" s="46" t="s">
        <v>73</v>
      </c>
      <c r="C113" s="42">
        <v>3.5</v>
      </c>
      <c r="D113" s="42">
        <v>2.6</v>
      </c>
      <c r="E113" s="42">
        <v>0.9</v>
      </c>
      <c r="F113" s="42">
        <v>1.4</v>
      </c>
      <c r="G113" s="43" t="s">
        <v>23</v>
      </c>
      <c r="H113" s="43" t="s">
        <v>27</v>
      </c>
      <c r="I113" s="43">
        <v>88</v>
      </c>
      <c r="J113" s="43">
        <v>35</v>
      </c>
      <c r="K113" s="43">
        <v>66</v>
      </c>
      <c r="L113" s="43">
        <v>60</v>
      </c>
      <c r="M113" s="43">
        <v>30</v>
      </c>
      <c r="N113" s="43">
        <v>30</v>
      </c>
      <c r="O113" s="43">
        <v>6</v>
      </c>
      <c r="P113" s="132">
        <v>22</v>
      </c>
      <c r="Q113" s="107"/>
      <c r="R113" s="107"/>
    </row>
    <row r="114" spans="1:18">
      <c r="A114" s="45" t="s">
        <v>29</v>
      </c>
      <c r="B114" s="46" t="s">
        <v>74</v>
      </c>
      <c r="C114" s="42">
        <v>5</v>
      </c>
      <c r="D114" s="42">
        <v>3.2</v>
      </c>
      <c r="E114" s="42">
        <v>1.8</v>
      </c>
      <c r="F114" s="42">
        <v>2.4</v>
      </c>
      <c r="G114" s="43" t="s">
        <v>37</v>
      </c>
      <c r="H114" s="43" t="s">
        <v>27</v>
      </c>
      <c r="I114" s="43">
        <v>125</v>
      </c>
      <c r="J114" s="43">
        <v>60</v>
      </c>
      <c r="K114" s="43">
        <v>80</v>
      </c>
      <c r="L114" s="43">
        <v>75</v>
      </c>
      <c r="M114" s="43">
        <v>30</v>
      </c>
      <c r="N114" s="43">
        <v>45</v>
      </c>
      <c r="O114" s="43">
        <v>5</v>
      </c>
      <c r="P114" s="128">
        <v>45</v>
      </c>
      <c r="Q114" s="107"/>
      <c r="R114" s="107"/>
    </row>
    <row r="115" spans="1:18">
      <c r="A115" s="45" t="s">
        <v>67</v>
      </c>
      <c r="B115" s="110" t="s">
        <v>191</v>
      </c>
      <c r="C115" s="103">
        <v>5</v>
      </c>
      <c r="D115" s="103">
        <v>3.6</v>
      </c>
      <c r="E115" s="103">
        <v>1.4</v>
      </c>
      <c r="F115" s="103">
        <v>1.8</v>
      </c>
      <c r="G115" s="101" t="s">
        <v>23</v>
      </c>
      <c r="H115" s="101" t="s">
        <v>27</v>
      </c>
      <c r="I115" s="101">
        <v>125</v>
      </c>
      <c r="J115" s="101">
        <v>45</v>
      </c>
      <c r="K115" s="101">
        <v>93</v>
      </c>
      <c r="L115" s="101">
        <v>90</v>
      </c>
      <c r="M115" s="101">
        <v>45</v>
      </c>
      <c r="N115" s="101">
        <v>45</v>
      </c>
      <c r="O115" s="101">
        <v>3</v>
      </c>
      <c r="P115" s="128">
        <v>32</v>
      </c>
      <c r="Q115" s="107"/>
      <c r="R115" s="107"/>
    </row>
    <row r="116" spans="1:18" s="23" customFormat="1">
      <c r="A116" s="45" t="s">
        <v>113</v>
      </c>
      <c r="B116" s="84" t="s">
        <v>71</v>
      </c>
      <c r="C116" s="42">
        <v>4.5</v>
      </c>
      <c r="D116" s="42">
        <v>2.6</v>
      </c>
      <c r="E116" s="42">
        <v>1.9</v>
      </c>
      <c r="F116" s="42">
        <v>2.4</v>
      </c>
      <c r="G116" s="43" t="s">
        <v>37</v>
      </c>
      <c r="H116" s="43" t="s">
        <v>27</v>
      </c>
      <c r="I116" s="43">
        <v>113</v>
      </c>
      <c r="J116" s="43">
        <v>60</v>
      </c>
      <c r="K116" s="43">
        <v>66</v>
      </c>
      <c r="L116" s="43">
        <v>60</v>
      </c>
      <c r="M116" s="43">
        <v>15</v>
      </c>
      <c r="N116" s="43">
        <v>45</v>
      </c>
      <c r="O116" s="43">
        <v>6</v>
      </c>
      <c r="P116" s="132">
        <v>47</v>
      </c>
    </row>
    <row r="117" spans="1:18" s="23" customFormat="1">
      <c r="A117" s="198" t="s">
        <v>30</v>
      </c>
      <c r="B117" s="199"/>
      <c r="C117" s="42">
        <f>SUM(C111:C116)</f>
        <v>25</v>
      </c>
      <c r="D117" s="42">
        <f>SUM(D111:D116)</f>
        <v>15.899999999999999</v>
      </c>
      <c r="E117" s="42">
        <f>SUM(E111:E116)</f>
        <v>9.1</v>
      </c>
      <c r="F117" s="42"/>
      <c r="G117" s="43" t="s">
        <v>31</v>
      </c>
      <c r="H117" s="43" t="s">
        <v>31</v>
      </c>
      <c r="I117" s="43">
        <f>SUM(I111:I116)</f>
        <v>627</v>
      </c>
      <c r="J117" s="43"/>
      <c r="K117" s="43">
        <f t="shared" ref="K117:P117" si="7">SUM(K111:K116)</f>
        <v>403</v>
      </c>
      <c r="L117" s="43">
        <f t="shared" si="7"/>
        <v>375</v>
      </c>
      <c r="M117" s="43">
        <f t="shared" si="7"/>
        <v>150</v>
      </c>
      <c r="N117" s="43">
        <f t="shared" si="7"/>
        <v>225</v>
      </c>
      <c r="O117" s="43">
        <f t="shared" si="7"/>
        <v>28</v>
      </c>
      <c r="P117" s="128">
        <f t="shared" si="7"/>
        <v>224</v>
      </c>
    </row>
    <row r="118" spans="1:18" s="23" customFormat="1">
      <c r="A118" s="198" t="s">
        <v>32</v>
      </c>
      <c r="B118" s="199"/>
      <c r="C118" s="42"/>
      <c r="D118" s="42"/>
      <c r="E118" s="42"/>
      <c r="F118" s="42">
        <f>SUM(F111:F117)</f>
        <v>11.600000000000001</v>
      </c>
      <c r="G118" s="43"/>
      <c r="H118" s="43"/>
      <c r="I118" s="43"/>
      <c r="J118" s="43">
        <f>SUM(J111:J117)</f>
        <v>290</v>
      </c>
      <c r="K118" s="43"/>
      <c r="L118" s="43"/>
      <c r="M118" s="43"/>
      <c r="N118" s="43"/>
      <c r="O118" s="43"/>
      <c r="P118" s="128"/>
    </row>
    <row r="119" spans="1:18">
      <c r="A119" s="198" t="s">
        <v>33</v>
      </c>
      <c r="B119" s="199"/>
      <c r="C119" s="42"/>
      <c r="D119" s="42"/>
      <c r="E119" s="42"/>
      <c r="F119" s="42"/>
      <c r="G119" s="43" t="s">
        <v>31</v>
      </c>
      <c r="H119" s="43" t="s">
        <v>31</v>
      </c>
      <c r="I119" s="43"/>
      <c r="J119" s="43"/>
      <c r="K119" s="43"/>
      <c r="L119" s="43"/>
      <c r="M119" s="43"/>
      <c r="N119" s="43"/>
      <c r="O119" s="43"/>
      <c r="P119" s="128"/>
      <c r="Q119" s="107"/>
      <c r="R119" s="107"/>
    </row>
    <row r="120" spans="1:18">
      <c r="A120" s="44" t="s">
        <v>39</v>
      </c>
      <c r="B120" s="205" t="s">
        <v>57</v>
      </c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107"/>
      <c r="R120" s="107"/>
    </row>
    <row r="121" spans="1:18" ht="25.5">
      <c r="A121" s="94" t="s">
        <v>21</v>
      </c>
      <c r="B121" s="115" t="s">
        <v>173</v>
      </c>
      <c r="C121" s="42">
        <v>2</v>
      </c>
      <c r="D121" s="42">
        <v>1.2</v>
      </c>
      <c r="E121" s="42">
        <v>0.8</v>
      </c>
      <c r="F121" s="42">
        <v>1.2</v>
      </c>
      <c r="G121" s="43" t="s">
        <v>23</v>
      </c>
      <c r="H121" s="43" t="s">
        <v>24</v>
      </c>
      <c r="I121" s="43">
        <v>50</v>
      </c>
      <c r="J121" s="43">
        <v>30</v>
      </c>
      <c r="K121" s="43">
        <v>31</v>
      </c>
      <c r="L121" s="43">
        <v>30</v>
      </c>
      <c r="M121" s="43">
        <v>15</v>
      </c>
      <c r="N121" s="43">
        <v>15</v>
      </c>
      <c r="O121" s="43">
        <v>1</v>
      </c>
      <c r="P121" s="128">
        <v>19</v>
      </c>
      <c r="Q121" s="107"/>
      <c r="R121" s="107"/>
    </row>
    <row r="122" spans="1:18">
      <c r="A122" s="198" t="s">
        <v>30</v>
      </c>
      <c r="B122" s="199"/>
      <c r="C122" s="42">
        <f>SUM(C121)</f>
        <v>2</v>
      </c>
      <c r="D122" s="42">
        <f>SUM(D121)</f>
        <v>1.2</v>
      </c>
      <c r="E122" s="42">
        <f>SUM(E121)</f>
        <v>0.8</v>
      </c>
      <c r="F122" s="42"/>
      <c r="G122" s="43" t="s">
        <v>31</v>
      </c>
      <c r="H122" s="43" t="s">
        <v>31</v>
      </c>
      <c r="I122" s="43">
        <v>50</v>
      </c>
      <c r="J122" s="43"/>
      <c r="K122" s="43">
        <v>31</v>
      </c>
      <c r="L122" s="43">
        <f>SUM(L121)</f>
        <v>30</v>
      </c>
      <c r="M122" s="43">
        <v>15</v>
      </c>
      <c r="N122" s="43">
        <f>SUM(N121)</f>
        <v>15</v>
      </c>
      <c r="O122" s="43">
        <v>1</v>
      </c>
      <c r="P122" s="119">
        <v>19</v>
      </c>
      <c r="Q122" s="107"/>
      <c r="R122" s="107"/>
    </row>
    <row r="123" spans="1:18">
      <c r="A123" s="198" t="s">
        <v>32</v>
      </c>
      <c r="B123" s="199"/>
      <c r="C123" s="42"/>
      <c r="D123" s="42"/>
      <c r="E123" s="42"/>
      <c r="F123" s="42">
        <f>SUM(F121:F122)</f>
        <v>1.2</v>
      </c>
      <c r="G123" s="43"/>
      <c r="H123" s="43"/>
      <c r="I123" s="43"/>
      <c r="J123" s="43">
        <v>30</v>
      </c>
      <c r="K123" s="43"/>
      <c r="L123" s="43"/>
      <c r="M123" s="43"/>
      <c r="N123" s="43"/>
      <c r="O123" s="43"/>
      <c r="P123" s="128"/>
      <c r="Q123" s="107"/>
      <c r="R123" s="107"/>
    </row>
    <row r="124" spans="1:18">
      <c r="A124" s="198" t="s">
        <v>33</v>
      </c>
      <c r="B124" s="199"/>
      <c r="C124" s="42">
        <v>2</v>
      </c>
      <c r="D124" s="42">
        <v>1.2</v>
      </c>
      <c r="E124" s="42">
        <v>1.2</v>
      </c>
      <c r="F124" s="42"/>
      <c r="G124" s="43" t="s">
        <v>31</v>
      </c>
      <c r="H124" s="43" t="s">
        <v>31</v>
      </c>
      <c r="I124" s="43">
        <v>50</v>
      </c>
      <c r="J124" s="43"/>
      <c r="K124" s="43">
        <v>31</v>
      </c>
      <c r="L124" s="43">
        <v>30</v>
      </c>
      <c r="M124" s="43">
        <v>15</v>
      </c>
      <c r="N124" s="43">
        <v>15</v>
      </c>
      <c r="O124" s="43">
        <v>1</v>
      </c>
      <c r="P124" s="128">
        <v>19</v>
      </c>
      <c r="Q124" s="107"/>
      <c r="R124" s="107"/>
    </row>
    <row r="125" spans="1:18" s="23" customFormat="1">
      <c r="A125" s="191" t="s">
        <v>76</v>
      </c>
      <c r="B125" s="202"/>
      <c r="C125" s="32">
        <f>SUM(C107,C117,C122)</f>
        <v>30</v>
      </c>
      <c r="D125" s="32">
        <f>SUM(D107,D117,D122,)</f>
        <v>19.299999999999997</v>
      </c>
      <c r="E125" s="32">
        <f>SUM(E107,E117,E122,)</f>
        <v>10.700000000000001</v>
      </c>
      <c r="F125" s="32">
        <f>SUM(F108,F118,F123,)</f>
        <v>12.8</v>
      </c>
      <c r="G125" s="33" t="s">
        <v>31</v>
      </c>
      <c r="H125" s="33" t="s">
        <v>31</v>
      </c>
      <c r="I125" s="33">
        <f>SUM(I107,I117,I122,)</f>
        <v>757</v>
      </c>
      <c r="J125" s="33">
        <f>SUM(J108,J118,J123,)</f>
        <v>320</v>
      </c>
      <c r="K125" s="33">
        <f>SUM(K107,K117,K122,)</f>
        <v>494</v>
      </c>
      <c r="L125" s="33">
        <f>SUM(L107,L117,L122)</f>
        <v>465</v>
      </c>
      <c r="M125" s="33">
        <f>SUM(M117,M122)</f>
        <v>165</v>
      </c>
      <c r="N125" s="33">
        <f>SUM(N107,N117,N122)</f>
        <v>300</v>
      </c>
      <c r="O125" s="33">
        <f>SUM(O107,O117,O122,)</f>
        <v>29</v>
      </c>
      <c r="P125" s="126">
        <f>SUM(P107,P117,P122,)</f>
        <v>263</v>
      </c>
    </row>
    <row r="126" spans="1:18" s="23" customFormat="1">
      <c r="A126" s="203" t="s">
        <v>77</v>
      </c>
      <c r="B126" s="204"/>
      <c r="C126" s="54">
        <v>60</v>
      </c>
      <c r="D126" s="54">
        <v>32.4</v>
      </c>
      <c r="E126" s="54">
        <v>27.6</v>
      </c>
      <c r="F126" s="55">
        <f>SUM(F102,F125,)</f>
        <v>24</v>
      </c>
      <c r="G126" s="56" t="s">
        <v>31</v>
      </c>
      <c r="H126" s="56" t="s">
        <v>31</v>
      </c>
      <c r="I126" s="56">
        <f>SUM(I102,I125,)</f>
        <v>1513</v>
      </c>
      <c r="J126" s="56">
        <f>SUM(J102,J125,)</f>
        <v>600</v>
      </c>
      <c r="K126" s="56">
        <f>SUM(K102,K125,)</f>
        <v>952</v>
      </c>
      <c r="L126" s="56">
        <f>SUM(L102,L125)</f>
        <v>900</v>
      </c>
      <c r="M126" s="56">
        <f>SUM(M102,M125)</f>
        <v>330</v>
      </c>
      <c r="N126" s="56">
        <f>SUM(N102,N125)</f>
        <v>570</v>
      </c>
      <c r="O126" s="56">
        <f>SUM(O102,O125,)</f>
        <v>52</v>
      </c>
      <c r="P126" s="133">
        <f>SUM(P102,P125,)</f>
        <v>561</v>
      </c>
    </row>
    <row r="127" spans="1:18" s="23" customFormat="1">
      <c r="A127" s="183" t="s">
        <v>78</v>
      </c>
      <c r="B127" s="184"/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</row>
    <row r="128" spans="1:18" s="23" customFormat="1">
      <c r="A128" s="185" t="s">
        <v>79</v>
      </c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</row>
    <row r="129" spans="1:18" s="23" customFormat="1">
      <c r="A129" s="77" t="s">
        <v>19</v>
      </c>
      <c r="B129" s="210" t="s">
        <v>20</v>
      </c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</row>
    <row r="130" spans="1:18" s="23" customFormat="1">
      <c r="A130" s="78" t="s">
        <v>21</v>
      </c>
      <c r="B130" s="79" t="s">
        <v>22</v>
      </c>
      <c r="C130" s="80">
        <v>2</v>
      </c>
      <c r="D130" s="80">
        <v>1.2</v>
      </c>
      <c r="E130" s="80">
        <v>0.8</v>
      </c>
      <c r="F130" s="80"/>
      <c r="G130" s="81" t="s">
        <v>37</v>
      </c>
      <c r="H130" s="81" t="s">
        <v>24</v>
      </c>
      <c r="I130" s="22">
        <v>50</v>
      </c>
      <c r="J130" s="22"/>
      <c r="K130" s="22">
        <v>30</v>
      </c>
      <c r="L130" s="22">
        <v>30</v>
      </c>
      <c r="M130" s="22"/>
      <c r="N130" s="22">
        <v>30</v>
      </c>
      <c r="O130" s="22"/>
      <c r="P130" s="125">
        <v>20</v>
      </c>
    </row>
    <row r="131" spans="1:18" s="23" customFormat="1">
      <c r="A131" s="212" t="s">
        <v>30</v>
      </c>
      <c r="B131" s="213"/>
      <c r="C131" s="80">
        <f>SUM(C130)</f>
        <v>2</v>
      </c>
      <c r="D131" s="80">
        <v>1.2</v>
      </c>
      <c r="E131" s="80">
        <v>0.8</v>
      </c>
      <c r="F131" s="80"/>
      <c r="G131" s="81"/>
      <c r="H131" s="81" t="s">
        <v>31</v>
      </c>
      <c r="I131" s="81">
        <v>50</v>
      </c>
      <c r="J131" s="81"/>
      <c r="K131" s="81">
        <v>30</v>
      </c>
      <c r="L131" s="81">
        <v>30</v>
      </c>
      <c r="M131" s="81"/>
      <c r="N131" s="81">
        <v>30</v>
      </c>
      <c r="O131" s="81"/>
      <c r="P131" s="134">
        <v>20</v>
      </c>
    </row>
    <row r="132" spans="1:18" s="23" customFormat="1">
      <c r="A132" s="212" t="s">
        <v>32</v>
      </c>
      <c r="B132" s="213"/>
      <c r="C132" s="80"/>
      <c r="D132" s="80"/>
      <c r="E132" s="80"/>
      <c r="F132" s="80"/>
      <c r="G132" s="81"/>
      <c r="H132" s="81"/>
      <c r="I132" s="81"/>
      <c r="J132" s="81"/>
      <c r="K132" s="81"/>
      <c r="L132" s="81"/>
      <c r="M132" s="81"/>
      <c r="N132" s="81"/>
      <c r="O132" s="81"/>
      <c r="P132" s="134"/>
    </row>
    <row r="133" spans="1:18" s="23" customFormat="1">
      <c r="A133" s="212" t="s">
        <v>33</v>
      </c>
      <c r="B133" s="213"/>
      <c r="C133" s="80">
        <v>2</v>
      </c>
      <c r="D133" s="80">
        <v>1.2</v>
      </c>
      <c r="E133" s="80">
        <v>0.8</v>
      </c>
      <c r="F133" s="80"/>
      <c r="G133" s="81" t="s">
        <v>31</v>
      </c>
      <c r="H133" s="81" t="s">
        <v>31</v>
      </c>
      <c r="I133" s="81">
        <v>50</v>
      </c>
      <c r="J133" s="81"/>
      <c r="K133" s="81">
        <v>30</v>
      </c>
      <c r="L133" s="81">
        <v>30</v>
      </c>
      <c r="M133" s="81"/>
      <c r="N133" s="81">
        <v>30</v>
      </c>
      <c r="O133" s="81"/>
      <c r="P133" s="134">
        <v>20</v>
      </c>
    </row>
    <row r="134" spans="1:18">
      <c r="A134" s="44" t="s">
        <v>19</v>
      </c>
      <c r="B134" s="205" t="s">
        <v>40</v>
      </c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107"/>
      <c r="R134" s="107"/>
    </row>
    <row r="135" spans="1:18">
      <c r="A135" s="45" t="s">
        <v>21</v>
      </c>
      <c r="B135" s="110" t="s">
        <v>190</v>
      </c>
      <c r="C135" s="103">
        <v>2</v>
      </c>
      <c r="D135" s="103">
        <v>1.3</v>
      </c>
      <c r="E135" s="103">
        <v>0.7</v>
      </c>
      <c r="F135" s="103">
        <v>0.6</v>
      </c>
      <c r="G135" s="101" t="s">
        <v>23</v>
      </c>
      <c r="H135" s="101" t="s">
        <v>27</v>
      </c>
      <c r="I135" s="101">
        <v>50</v>
      </c>
      <c r="J135" s="101">
        <v>15</v>
      </c>
      <c r="K135" s="101">
        <v>32</v>
      </c>
      <c r="L135" s="101">
        <v>30</v>
      </c>
      <c r="M135" s="101">
        <v>15</v>
      </c>
      <c r="N135" s="101">
        <v>15</v>
      </c>
      <c r="O135" s="101">
        <v>2</v>
      </c>
      <c r="P135" s="128">
        <v>18</v>
      </c>
      <c r="Q135" s="107"/>
      <c r="R135" s="107"/>
    </row>
    <row r="136" spans="1:18">
      <c r="A136" s="45" t="s">
        <v>25</v>
      </c>
      <c r="B136" s="57" t="s">
        <v>82</v>
      </c>
      <c r="C136" s="42">
        <v>4.5</v>
      </c>
      <c r="D136" s="42">
        <v>2.6</v>
      </c>
      <c r="E136" s="42">
        <v>1.9</v>
      </c>
      <c r="F136" s="42">
        <v>1.8</v>
      </c>
      <c r="G136" s="43" t="s">
        <v>37</v>
      </c>
      <c r="H136" s="43" t="s">
        <v>27</v>
      </c>
      <c r="I136" s="43">
        <v>113</v>
      </c>
      <c r="J136" s="43">
        <v>45</v>
      </c>
      <c r="K136" s="43">
        <v>66</v>
      </c>
      <c r="L136" s="43">
        <v>60</v>
      </c>
      <c r="M136" s="43">
        <v>30</v>
      </c>
      <c r="N136" s="43">
        <v>30</v>
      </c>
      <c r="O136" s="43">
        <v>6</v>
      </c>
      <c r="P136" s="128">
        <v>47</v>
      </c>
      <c r="Q136" s="107"/>
      <c r="R136" s="107"/>
    </row>
    <row r="137" spans="1:18">
      <c r="A137" s="45" t="s">
        <v>28</v>
      </c>
      <c r="B137" s="57" t="s">
        <v>83</v>
      </c>
      <c r="C137" s="42">
        <v>3.5</v>
      </c>
      <c r="D137" s="42">
        <v>2.1</v>
      </c>
      <c r="E137" s="42">
        <v>1.4</v>
      </c>
      <c r="F137" s="42">
        <v>1.3</v>
      </c>
      <c r="G137" s="43" t="s">
        <v>23</v>
      </c>
      <c r="H137" s="43" t="s">
        <v>27</v>
      </c>
      <c r="I137" s="43">
        <v>105</v>
      </c>
      <c r="J137" s="43">
        <v>40</v>
      </c>
      <c r="K137" s="43">
        <v>62</v>
      </c>
      <c r="L137" s="43">
        <v>60</v>
      </c>
      <c r="M137" s="43">
        <v>30</v>
      </c>
      <c r="N137" s="43">
        <v>30</v>
      </c>
      <c r="O137" s="43">
        <v>2</v>
      </c>
      <c r="P137" s="128">
        <v>43</v>
      </c>
      <c r="Q137" s="107"/>
      <c r="R137" s="107"/>
    </row>
    <row r="138" spans="1:18">
      <c r="A138" s="45" t="s">
        <v>29</v>
      </c>
      <c r="B138" s="51" t="s">
        <v>80</v>
      </c>
      <c r="C138" s="42">
        <v>3.5</v>
      </c>
      <c r="D138" s="42">
        <v>1.8</v>
      </c>
      <c r="E138" s="42">
        <v>1.7</v>
      </c>
      <c r="F138" s="42">
        <v>1.6</v>
      </c>
      <c r="G138" s="43" t="s">
        <v>37</v>
      </c>
      <c r="H138" s="43" t="s">
        <v>27</v>
      </c>
      <c r="I138" s="43">
        <v>88</v>
      </c>
      <c r="J138" s="43">
        <v>40</v>
      </c>
      <c r="K138" s="43">
        <v>46</v>
      </c>
      <c r="L138" s="43">
        <v>45</v>
      </c>
      <c r="M138" s="43">
        <v>15</v>
      </c>
      <c r="N138" s="43">
        <v>30</v>
      </c>
      <c r="O138" s="43">
        <v>1</v>
      </c>
      <c r="P138" s="124">
        <v>42</v>
      </c>
      <c r="Q138" s="107"/>
      <c r="R138" s="107"/>
    </row>
    <row r="139" spans="1:18">
      <c r="A139" s="45" t="s">
        <v>67</v>
      </c>
      <c r="B139" s="57" t="s">
        <v>81</v>
      </c>
      <c r="C139" s="42">
        <v>3.5</v>
      </c>
      <c r="D139" s="42">
        <v>1.8</v>
      </c>
      <c r="E139" s="42">
        <v>1.7</v>
      </c>
      <c r="F139" s="42">
        <v>2</v>
      </c>
      <c r="G139" s="43" t="s">
        <v>37</v>
      </c>
      <c r="H139" s="43" t="s">
        <v>27</v>
      </c>
      <c r="I139" s="43">
        <v>88</v>
      </c>
      <c r="J139" s="43">
        <v>50</v>
      </c>
      <c r="K139" s="43">
        <v>46</v>
      </c>
      <c r="L139" s="43">
        <v>45</v>
      </c>
      <c r="M139" s="43">
        <v>15</v>
      </c>
      <c r="N139" s="43">
        <v>30</v>
      </c>
      <c r="O139" s="43">
        <v>1</v>
      </c>
      <c r="P139" s="128">
        <v>42</v>
      </c>
      <c r="Q139" s="107"/>
      <c r="R139" s="107"/>
    </row>
    <row r="140" spans="1:18">
      <c r="A140" s="198" t="s">
        <v>30</v>
      </c>
      <c r="B140" s="199"/>
      <c r="C140" s="42">
        <f>SUM(C135:C139)</f>
        <v>17</v>
      </c>
      <c r="D140" s="42">
        <f>SUM(D135:D139)</f>
        <v>9.6</v>
      </c>
      <c r="E140" s="42">
        <f>SUM(E135:E139)</f>
        <v>7.3999999999999995</v>
      </c>
      <c r="F140" s="42"/>
      <c r="G140" s="43" t="s">
        <v>31</v>
      </c>
      <c r="H140" s="43" t="s">
        <v>31</v>
      </c>
      <c r="I140" s="43">
        <f>SUM(I135:I139)</f>
        <v>444</v>
      </c>
      <c r="J140" s="43"/>
      <c r="K140" s="43">
        <f t="shared" ref="K140:P140" si="8">SUM(K135:K139)</f>
        <v>252</v>
      </c>
      <c r="L140" s="43">
        <f t="shared" si="8"/>
        <v>240</v>
      </c>
      <c r="M140" s="43">
        <f t="shared" si="8"/>
        <v>105</v>
      </c>
      <c r="N140" s="43">
        <f t="shared" si="8"/>
        <v>135</v>
      </c>
      <c r="O140" s="43">
        <f t="shared" si="8"/>
        <v>12</v>
      </c>
      <c r="P140" s="128">
        <f t="shared" si="8"/>
        <v>192</v>
      </c>
      <c r="Q140" s="107"/>
      <c r="R140" s="107"/>
    </row>
    <row r="141" spans="1:18">
      <c r="A141" s="198" t="s">
        <v>32</v>
      </c>
      <c r="B141" s="199"/>
      <c r="C141" s="42"/>
      <c r="D141" s="42"/>
      <c r="E141" s="42"/>
      <c r="F141" s="42">
        <f>SUM(F135:F140)</f>
        <v>7.3000000000000007</v>
      </c>
      <c r="G141" s="43"/>
      <c r="H141" s="43"/>
      <c r="I141" s="43"/>
      <c r="J141" s="43">
        <f>SUM(J135:J140)</f>
        <v>190</v>
      </c>
      <c r="K141" s="43"/>
      <c r="L141" s="43"/>
      <c r="M141" s="43"/>
      <c r="N141" s="43"/>
      <c r="O141" s="43"/>
      <c r="P141" s="131"/>
      <c r="Q141" s="107"/>
      <c r="R141" s="107"/>
    </row>
    <row r="142" spans="1:18">
      <c r="A142" s="198" t="s">
        <v>33</v>
      </c>
      <c r="B142" s="199"/>
      <c r="C142" s="42"/>
      <c r="D142" s="42"/>
      <c r="E142" s="42"/>
      <c r="F142" s="42"/>
      <c r="G142" s="43" t="s">
        <v>31</v>
      </c>
      <c r="H142" s="43" t="s">
        <v>31</v>
      </c>
      <c r="I142" s="43"/>
      <c r="J142" s="43"/>
      <c r="K142" s="43"/>
      <c r="L142" s="43"/>
      <c r="M142" s="43"/>
      <c r="N142" s="43"/>
      <c r="O142" s="43"/>
      <c r="P142" s="131"/>
      <c r="Q142" s="107"/>
      <c r="R142" s="107"/>
    </row>
    <row r="143" spans="1:18">
      <c r="A143" s="44" t="s">
        <v>34</v>
      </c>
      <c r="B143" s="207" t="s">
        <v>57</v>
      </c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107"/>
      <c r="R143" s="107"/>
    </row>
    <row r="144" spans="1:18" ht="25.5">
      <c r="A144" s="111" t="s">
        <v>21</v>
      </c>
      <c r="B144" s="109" t="s">
        <v>174</v>
      </c>
      <c r="C144" s="42">
        <v>4</v>
      </c>
      <c r="D144" s="42">
        <v>2.4</v>
      </c>
      <c r="E144" s="42">
        <v>1.6</v>
      </c>
      <c r="F144" s="42">
        <v>2.6</v>
      </c>
      <c r="G144" s="43" t="s">
        <v>23</v>
      </c>
      <c r="H144" s="43" t="s">
        <v>24</v>
      </c>
      <c r="I144" s="43">
        <v>100</v>
      </c>
      <c r="J144" s="43">
        <v>65</v>
      </c>
      <c r="K144" s="43">
        <v>61</v>
      </c>
      <c r="L144" s="43">
        <v>60</v>
      </c>
      <c r="M144" s="43">
        <v>20</v>
      </c>
      <c r="N144" s="43">
        <v>40</v>
      </c>
      <c r="O144" s="43">
        <v>1</v>
      </c>
      <c r="P144" s="128">
        <v>39</v>
      </c>
      <c r="Q144" s="107"/>
      <c r="R144" s="107"/>
    </row>
    <row r="145" spans="1:18" ht="25.5">
      <c r="A145" s="111" t="s">
        <v>25</v>
      </c>
      <c r="B145" s="109" t="s">
        <v>175</v>
      </c>
      <c r="C145" s="42">
        <v>2</v>
      </c>
      <c r="D145" s="42">
        <v>1.2</v>
      </c>
      <c r="E145" s="42">
        <v>0.8</v>
      </c>
      <c r="F145" s="42">
        <v>1.2</v>
      </c>
      <c r="G145" s="43" t="s">
        <v>23</v>
      </c>
      <c r="H145" s="43" t="s">
        <v>24</v>
      </c>
      <c r="I145" s="43">
        <v>50</v>
      </c>
      <c r="J145" s="43">
        <v>30</v>
      </c>
      <c r="K145" s="43">
        <v>31</v>
      </c>
      <c r="L145" s="43">
        <v>30</v>
      </c>
      <c r="M145" s="43">
        <v>15</v>
      </c>
      <c r="N145" s="43">
        <v>15</v>
      </c>
      <c r="O145" s="43">
        <v>1</v>
      </c>
      <c r="P145" s="128">
        <v>19</v>
      </c>
      <c r="Q145" s="107"/>
      <c r="R145" s="107"/>
    </row>
    <row r="146" spans="1:18">
      <c r="A146" s="111" t="s">
        <v>28</v>
      </c>
      <c r="B146" s="109" t="s">
        <v>176</v>
      </c>
      <c r="C146" s="42">
        <v>2</v>
      </c>
      <c r="D146" s="42">
        <v>1.2</v>
      </c>
      <c r="E146" s="42">
        <v>0.8</v>
      </c>
      <c r="F146" s="42">
        <v>1.2</v>
      </c>
      <c r="G146" s="43" t="s">
        <v>23</v>
      </c>
      <c r="H146" s="43" t="s">
        <v>24</v>
      </c>
      <c r="I146" s="43">
        <v>50</v>
      </c>
      <c r="J146" s="43">
        <v>30</v>
      </c>
      <c r="K146" s="43">
        <v>31</v>
      </c>
      <c r="L146" s="43">
        <v>30</v>
      </c>
      <c r="M146" s="43">
        <v>15</v>
      </c>
      <c r="N146" s="43">
        <v>15</v>
      </c>
      <c r="O146" s="43">
        <v>1</v>
      </c>
      <c r="P146" s="128">
        <v>19</v>
      </c>
      <c r="Q146" s="107"/>
      <c r="R146" s="107"/>
    </row>
    <row r="147" spans="1:18" ht="25.5">
      <c r="A147" s="111" t="s">
        <v>29</v>
      </c>
      <c r="B147" s="109" t="s">
        <v>177</v>
      </c>
      <c r="C147" s="42">
        <v>3</v>
      </c>
      <c r="D147" s="42">
        <v>1.7</v>
      </c>
      <c r="E147" s="42">
        <v>1.3</v>
      </c>
      <c r="F147" s="42">
        <v>2.2000000000000002</v>
      </c>
      <c r="G147" s="43" t="s">
        <v>23</v>
      </c>
      <c r="H147" s="43" t="s">
        <v>24</v>
      </c>
      <c r="I147" s="43">
        <v>75</v>
      </c>
      <c r="J147" s="43">
        <v>55</v>
      </c>
      <c r="K147" s="43">
        <v>42</v>
      </c>
      <c r="L147" s="43">
        <v>40</v>
      </c>
      <c r="M147" s="43"/>
      <c r="N147" s="43">
        <v>40</v>
      </c>
      <c r="O147" s="43">
        <v>2</v>
      </c>
      <c r="P147" s="128">
        <v>33</v>
      </c>
      <c r="Q147" s="107"/>
      <c r="R147" s="107"/>
    </row>
    <row r="148" spans="1:18">
      <c r="A148" s="198" t="s">
        <v>30</v>
      </c>
      <c r="B148" s="209"/>
      <c r="C148" s="42">
        <f>SUM(C144:C147)</f>
        <v>11</v>
      </c>
      <c r="D148" s="42">
        <f>SUM(D144:D147)</f>
        <v>6.5</v>
      </c>
      <c r="E148" s="42">
        <f>SUM(E144:E147)</f>
        <v>4.5</v>
      </c>
      <c r="F148" s="42"/>
      <c r="G148" s="43" t="s">
        <v>31</v>
      </c>
      <c r="H148" s="43" t="s">
        <v>31</v>
      </c>
      <c r="I148" s="43">
        <f>SUM(I144:I147)</f>
        <v>275</v>
      </c>
      <c r="J148" s="43"/>
      <c r="K148" s="43">
        <f t="shared" ref="K148:P148" si="9">SUM(K144:K147)</f>
        <v>165</v>
      </c>
      <c r="L148" s="43">
        <f t="shared" si="9"/>
        <v>160</v>
      </c>
      <c r="M148" s="43">
        <f t="shared" si="9"/>
        <v>50</v>
      </c>
      <c r="N148" s="101">
        <f>SUM(N144:N147)</f>
        <v>110</v>
      </c>
      <c r="O148" s="43">
        <f t="shared" si="9"/>
        <v>5</v>
      </c>
      <c r="P148" s="128">
        <f t="shared" si="9"/>
        <v>110</v>
      </c>
      <c r="Q148" s="107"/>
      <c r="R148" s="107"/>
    </row>
    <row r="149" spans="1:18" s="23" customFormat="1">
      <c r="A149" s="198" t="s">
        <v>32</v>
      </c>
      <c r="B149" s="199"/>
      <c r="C149" s="42"/>
      <c r="D149" s="42"/>
      <c r="E149" s="42"/>
      <c r="F149" s="42">
        <f>SUM(F144:F148)</f>
        <v>7.2</v>
      </c>
      <c r="G149" s="43"/>
      <c r="H149" s="43"/>
      <c r="I149" s="43"/>
      <c r="J149" s="43">
        <f>SUM(J144:J148)</f>
        <v>180</v>
      </c>
      <c r="K149" s="43"/>
      <c r="L149" s="43"/>
      <c r="M149" s="43"/>
      <c r="N149" s="43"/>
      <c r="O149" s="43"/>
      <c r="P149" s="128"/>
    </row>
    <row r="150" spans="1:18" s="23" customFormat="1">
      <c r="A150" s="198" t="s">
        <v>33</v>
      </c>
      <c r="B150" s="199"/>
      <c r="C150" s="42">
        <v>11</v>
      </c>
      <c r="D150" s="42">
        <f>SUM(D148)</f>
        <v>6.5</v>
      </c>
      <c r="E150" s="42">
        <f>SUM(E148)</f>
        <v>4.5</v>
      </c>
      <c r="F150" s="42"/>
      <c r="G150" s="43" t="s">
        <v>31</v>
      </c>
      <c r="H150" s="43" t="s">
        <v>31</v>
      </c>
      <c r="I150" s="43">
        <v>275</v>
      </c>
      <c r="J150" s="43"/>
      <c r="K150" s="43">
        <v>165</v>
      </c>
      <c r="L150" s="43">
        <v>160</v>
      </c>
      <c r="M150" s="43">
        <v>50</v>
      </c>
      <c r="N150" s="43">
        <f>SUM(N148)</f>
        <v>110</v>
      </c>
      <c r="O150" s="43">
        <v>5</v>
      </c>
      <c r="P150" s="128">
        <v>110</v>
      </c>
    </row>
    <row r="151" spans="1:18" s="12" customFormat="1">
      <c r="A151" s="191" t="s">
        <v>85</v>
      </c>
      <c r="B151" s="202"/>
      <c r="C151" s="32">
        <f>SUM(C131,C140,C148)</f>
        <v>30</v>
      </c>
      <c r="D151" s="32">
        <f>SUM(D131,D140,D148,)</f>
        <v>17.299999999999997</v>
      </c>
      <c r="E151" s="32">
        <f>SUM(E131,E140,E148,)</f>
        <v>12.7</v>
      </c>
      <c r="F151" s="32">
        <f>SUM(F132,F141,F149,)</f>
        <v>14.5</v>
      </c>
      <c r="G151" s="33" t="s">
        <v>31</v>
      </c>
      <c r="H151" s="33" t="s">
        <v>31</v>
      </c>
      <c r="I151" s="33">
        <f>SUM(I131,I140,I148,)</f>
        <v>769</v>
      </c>
      <c r="J151" s="33">
        <f>SUM(J132,J141,J149,)</f>
        <v>370</v>
      </c>
      <c r="K151" s="33">
        <f>SUM(K131,K140,K148,)</f>
        <v>447</v>
      </c>
      <c r="L151" s="33">
        <f>SUM(L131,L140,L148)</f>
        <v>430</v>
      </c>
      <c r="M151" s="33">
        <f>SUM(M131,M140,M148,)</f>
        <v>155</v>
      </c>
      <c r="N151" s="33">
        <f>SUM(N131,N140,N148)</f>
        <v>275</v>
      </c>
      <c r="O151" s="33">
        <f>SUM(O131,O140,O148,)</f>
        <v>17</v>
      </c>
      <c r="P151" s="126">
        <f>SUM(P131,P140,P148,)</f>
        <v>322</v>
      </c>
    </row>
    <row r="152" spans="1:18">
      <c r="A152" s="219" t="s">
        <v>86</v>
      </c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107"/>
      <c r="R152" s="107"/>
    </row>
    <row r="153" spans="1:18">
      <c r="A153" s="44" t="s">
        <v>19</v>
      </c>
      <c r="B153" s="200" t="s">
        <v>40</v>
      </c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107"/>
      <c r="R153" s="107"/>
    </row>
    <row r="154" spans="1:18">
      <c r="A154" s="45" t="s">
        <v>21</v>
      </c>
      <c r="B154" s="59" t="s">
        <v>87</v>
      </c>
      <c r="C154" s="42">
        <v>4.5</v>
      </c>
      <c r="D154" s="42">
        <v>1.9</v>
      </c>
      <c r="E154" s="42">
        <v>2.6</v>
      </c>
      <c r="F154" s="42">
        <v>2</v>
      </c>
      <c r="G154" s="43" t="s">
        <v>37</v>
      </c>
      <c r="H154" s="43" t="s">
        <v>27</v>
      </c>
      <c r="I154" s="43">
        <v>113</v>
      </c>
      <c r="J154" s="43">
        <v>50</v>
      </c>
      <c r="K154" s="43">
        <v>47</v>
      </c>
      <c r="L154" s="43">
        <v>45</v>
      </c>
      <c r="M154" s="43">
        <v>15</v>
      </c>
      <c r="N154" s="43">
        <v>30</v>
      </c>
      <c r="O154" s="43">
        <v>2</v>
      </c>
      <c r="P154" s="128">
        <v>66</v>
      </c>
      <c r="Q154" s="107"/>
      <c r="R154" s="107"/>
    </row>
    <row r="155" spans="1:18">
      <c r="A155" s="45" t="s">
        <v>25</v>
      </c>
      <c r="B155" s="59" t="s">
        <v>88</v>
      </c>
      <c r="C155" s="42">
        <v>2</v>
      </c>
      <c r="D155" s="42">
        <v>1.3</v>
      </c>
      <c r="E155" s="42">
        <v>0.7</v>
      </c>
      <c r="F155" s="42">
        <v>1.8</v>
      </c>
      <c r="G155" s="43" t="s">
        <v>23</v>
      </c>
      <c r="H155" s="43" t="s">
        <v>27</v>
      </c>
      <c r="I155" s="43">
        <v>50</v>
      </c>
      <c r="J155" s="43">
        <v>45</v>
      </c>
      <c r="K155" s="43">
        <v>32</v>
      </c>
      <c r="L155" s="43">
        <v>30</v>
      </c>
      <c r="M155" s="43"/>
      <c r="N155" s="43">
        <v>30</v>
      </c>
      <c r="O155" s="43">
        <v>2</v>
      </c>
      <c r="P155" s="128">
        <v>18</v>
      </c>
      <c r="Q155" s="107"/>
      <c r="R155" s="107"/>
    </row>
    <row r="156" spans="1:18">
      <c r="A156" s="45" t="s">
        <v>28</v>
      </c>
      <c r="B156" s="58" t="s">
        <v>84</v>
      </c>
      <c r="C156" s="42">
        <v>3.5</v>
      </c>
      <c r="D156" s="42">
        <v>2</v>
      </c>
      <c r="E156" s="42">
        <v>1.5</v>
      </c>
      <c r="F156" s="42">
        <v>1.2</v>
      </c>
      <c r="G156" s="43" t="s">
        <v>37</v>
      </c>
      <c r="H156" s="43" t="s">
        <v>27</v>
      </c>
      <c r="I156" s="43">
        <v>88</v>
      </c>
      <c r="J156" s="43">
        <v>30</v>
      </c>
      <c r="K156" s="43">
        <v>51</v>
      </c>
      <c r="L156" s="43">
        <v>45</v>
      </c>
      <c r="M156" s="43">
        <v>15</v>
      </c>
      <c r="N156" s="43">
        <v>30</v>
      </c>
      <c r="O156" s="43">
        <v>6</v>
      </c>
      <c r="P156" s="124">
        <v>37</v>
      </c>
      <c r="Q156" s="107"/>
      <c r="R156" s="107"/>
    </row>
    <row r="157" spans="1:18" s="23" customFormat="1">
      <c r="A157" s="45" t="s">
        <v>29</v>
      </c>
      <c r="B157" s="61" t="s">
        <v>91</v>
      </c>
      <c r="C157" s="42">
        <v>2</v>
      </c>
      <c r="D157" s="42">
        <v>1.2</v>
      </c>
      <c r="E157" s="42">
        <v>0.8</v>
      </c>
      <c r="F157" s="42">
        <v>0.8</v>
      </c>
      <c r="G157" s="43" t="s">
        <v>23</v>
      </c>
      <c r="H157" s="43" t="s">
        <v>27</v>
      </c>
      <c r="I157" s="43">
        <v>50</v>
      </c>
      <c r="J157" s="43">
        <v>20</v>
      </c>
      <c r="K157" s="43">
        <v>31</v>
      </c>
      <c r="L157" s="43">
        <v>30</v>
      </c>
      <c r="M157" s="43">
        <v>15</v>
      </c>
      <c r="N157" s="43">
        <v>15</v>
      </c>
      <c r="O157" s="43">
        <v>1</v>
      </c>
      <c r="P157" s="128">
        <v>19</v>
      </c>
    </row>
    <row r="158" spans="1:18" s="23" customFormat="1">
      <c r="A158" s="198" t="s">
        <v>30</v>
      </c>
      <c r="B158" s="199"/>
      <c r="C158" s="42">
        <f>SUM(C154:C157)</f>
        <v>12</v>
      </c>
      <c r="D158" s="42">
        <f>SUM(D154:D157)</f>
        <v>6.4</v>
      </c>
      <c r="E158" s="42">
        <f>SUM(E154:E157)</f>
        <v>5.6</v>
      </c>
      <c r="F158" s="42"/>
      <c r="G158" s="43" t="s">
        <v>31</v>
      </c>
      <c r="H158" s="43" t="s">
        <v>31</v>
      </c>
      <c r="I158" s="43">
        <f>SUM(I154:I157)</f>
        <v>301</v>
      </c>
      <c r="J158" s="43"/>
      <c r="K158" s="43">
        <f t="shared" ref="K158:P158" si="10">SUM(K154:K157)</f>
        <v>161</v>
      </c>
      <c r="L158" s="43">
        <f t="shared" si="10"/>
        <v>150</v>
      </c>
      <c r="M158" s="43">
        <f t="shared" si="10"/>
        <v>45</v>
      </c>
      <c r="N158" s="43">
        <f t="shared" si="10"/>
        <v>105</v>
      </c>
      <c r="O158" s="43">
        <f t="shared" si="10"/>
        <v>11</v>
      </c>
      <c r="P158" s="128">
        <f t="shared" si="10"/>
        <v>140</v>
      </c>
    </row>
    <row r="159" spans="1:18" s="23" customFormat="1">
      <c r="A159" s="198" t="s">
        <v>32</v>
      </c>
      <c r="B159" s="199"/>
      <c r="C159" s="42"/>
      <c r="D159" s="42"/>
      <c r="E159" s="42"/>
      <c r="F159" s="42">
        <f>SUM(F154:F158)</f>
        <v>5.8</v>
      </c>
      <c r="G159" s="43"/>
      <c r="H159" s="43"/>
      <c r="I159" s="43"/>
      <c r="J159" s="43">
        <f>SUM(J154:J158)</f>
        <v>145</v>
      </c>
      <c r="K159" s="43"/>
      <c r="L159" s="43"/>
      <c r="M159" s="43"/>
      <c r="N159" s="43"/>
      <c r="O159" s="43"/>
      <c r="P159" s="128"/>
    </row>
    <row r="160" spans="1:18">
      <c r="A160" s="198" t="s">
        <v>33</v>
      </c>
      <c r="B160" s="199"/>
      <c r="C160" s="42"/>
      <c r="D160" s="42"/>
      <c r="E160" s="42"/>
      <c r="F160" s="42"/>
      <c r="G160" s="43" t="s">
        <v>31</v>
      </c>
      <c r="H160" s="43" t="s">
        <v>31</v>
      </c>
      <c r="I160" s="43"/>
      <c r="J160" s="43"/>
      <c r="K160" s="43"/>
      <c r="L160" s="43"/>
      <c r="M160" s="43"/>
      <c r="N160" s="43"/>
      <c r="O160" s="43"/>
      <c r="P160" s="128"/>
      <c r="Q160" s="107"/>
      <c r="R160" s="107"/>
    </row>
    <row r="161" spans="1:18">
      <c r="A161" s="44" t="s">
        <v>34</v>
      </c>
      <c r="B161" s="214" t="s">
        <v>57</v>
      </c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107"/>
      <c r="R161" s="107"/>
    </row>
    <row r="162" spans="1:18" ht="25.5">
      <c r="A162" s="111" t="s">
        <v>21</v>
      </c>
      <c r="B162" s="114" t="s">
        <v>178</v>
      </c>
      <c r="C162" s="103">
        <v>2</v>
      </c>
      <c r="D162" s="103">
        <v>1.2</v>
      </c>
      <c r="E162" s="103">
        <v>0.8</v>
      </c>
      <c r="F162" s="103">
        <v>1.2</v>
      </c>
      <c r="G162" s="101" t="s">
        <v>23</v>
      </c>
      <c r="H162" s="101" t="s">
        <v>24</v>
      </c>
      <c r="I162" s="101">
        <v>50</v>
      </c>
      <c r="J162" s="101">
        <v>30</v>
      </c>
      <c r="K162" s="101">
        <v>31</v>
      </c>
      <c r="L162" s="101">
        <v>30</v>
      </c>
      <c r="M162" s="101">
        <v>15</v>
      </c>
      <c r="N162" s="101">
        <v>15</v>
      </c>
      <c r="O162" s="101">
        <v>1</v>
      </c>
      <c r="P162" s="128">
        <v>19</v>
      </c>
      <c r="Q162" s="107"/>
      <c r="R162" s="107"/>
    </row>
    <row r="163" spans="1:18" ht="25.5">
      <c r="A163" s="71" t="s">
        <v>25</v>
      </c>
      <c r="B163" s="113" t="s">
        <v>179</v>
      </c>
      <c r="C163" s="103">
        <v>3</v>
      </c>
      <c r="D163" s="103">
        <v>1.8</v>
      </c>
      <c r="E163" s="103">
        <v>1.2</v>
      </c>
      <c r="F163" s="103">
        <v>1.8</v>
      </c>
      <c r="G163" s="101" t="s">
        <v>23</v>
      </c>
      <c r="H163" s="101" t="s">
        <v>24</v>
      </c>
      <c r="I163" s="101">
        <v>75</v>
      </c>
      <c r="J163" s="101">
        <v>45</v>
      </c>
      <c r="K163" s="101">
        <v>46</v>
      </c>
      <c r="L163" s="101">
        <v>45</v>
      </c>
      <c r="M163" s="101">
        <v>15</v>
      </c>
      <c r="N163" s="101">
        <v>30</v>
      </c>
      <c r="O163" s="101">
        <v>1</v>
      </c>
      <c r="P163" s="128">
        <v>29</v>
      </c>
      <c r="Q163" s="107"/>
      <c r="R163" s="107"/>
    </row>
    <row r="164" spans="1:18" ht="25.5">
      <c r="A164" s="71" t="s">
        <v>28</v>
      </c>
      <c r="B164" s="113" t="s">
        <v>180</v>
      </c>
      <c r="C164" s="103">
        <v>1</v>
      </c>
      <c r="D164" s="103">
        <v>0.6</v>
      </c>
      <c r="E164" s="103">
        <v>0.4</v>
      </c>
      <c r="F164" s="103">
        <v>0.8</v>
      </c>
      <c r="G164" s="101" t="s">
        <v>23</v>
      </c>
      <c r="H164" s="101" t="s">
        <v>24</v>
      </c>
      <c r="I164" s="101">
        <v>25</v>
      </c>
      <c r="J164" s="101">
        <v>20</v>
      </c>
      <c r="K164" s="101">
        <v>16</v>
      </c>
      <c r="L164" s="101">
        <v>15</v>
      </c>
      <c r="M164" s="101"/>
      <c r="N164" s="101">
        <v>15</v>
      </c>
      <c r="O164" s="101">
        <v>1</v>
      </c>
      <c r="P164" s="135">
        <v>9</v>
      </c>
      <c r="Q164" s="107"/>
      <c r="R164" s="107"/>
    </row>
    <row r="165" spans="1:18">
      <c r="A165" s="71" t="s">
        <v>29</v>
      </c>
      <c r="B165" s="113" t="s">
        <v>181</v>
      </c>
      <c r="C165" s="103">
        <v>2</v>
      </c>
      <c r="D165" s="103">
        <v>1</v>
      </c>
      <c r="E165" s="103">
        <v>1</v>
      </c>
      <c r="F165" s="103">
        <v>1.6</v>
      </c>
      <c r="G165" s="101"/>
      <c r="H165" s="101"/>
      <c r="I165" s="101">
        <v>50</v>
      </c>
      <c r="J165" s="101">
        <v>40</v>
      </c>
      <c r="K165" s="101">
        <v>26</v>
      </c>
      <c r="L165" s="101">
        <v>25</v>
      </c>
      <c r="M165" s="101"/>
      <c r="N165" s="101">
        <v>25</v>
      </c>
      <c r="O165" s="101">
        <v>1</v>
      </c>
      <c r="P165" s="128">
        <v>24</v>
      </c>
      <c r="Q165" s="107"/>
      <c r="R165" s="107"/>
    </row>
    <row r="166" spans="1:18">
      <c r="A166" s="45">
        <v>5</v>
      </c>
      <c r="B166" s="46" t="s">
        <v>133</v>
      </c>
      <c r="C166" s="103">
        <v>2</v>
      </c>
      <c r="D166" s="103">
        <v>0.5</v>
      </c>
      <c r="E166" s="103">
        <v>1.5</v>
      </c>
      <c r="F166" s="103">
        <v>2</v>
      </c>
      <c r="G166" s="101" t="s">
        <v>23</v>
      </c>
      <c r="H166" s="101" t="s">
        <v>24</v>
      </c>
      <c r="I166" s="215" t="s">
        <v>150</v>
      </c>
      <c r="J166" s="216"/>
      <c r="K166" s="216"/>
      <c r="L166" s="216"/>
      <c r="M166" s="216"/>
      <c r="N166" s="216"/>
      <c r="O166" s="216"/>
      <c r="P166" s="216"/>
      <c r="Q166" s="107"/>
      <c r="R166" s="107"/>
    </row>
    <row r="167" spans="1:18">
      <c r="A167" s="45" t="s">
        <v>113</v>
      </c>
      <c r="B167" s="59" t="s">
        <v>132</v>
      </c>
      <c r="C167" s="103">
        <v>2</v>
      </c>
      <c r="D167" s="103">
        <v>1.2</v>
      </c>
      <c r="E167" s="103">
        <v>0.8</v>
      </c>
      <c r="F167" s="103"/>
      <c r="G167" s="101" t="s">
        <v>23</v>
      </c>
      <c r="H167" s="101" t="s">
        <v>24</v>
      </c>
      <c r="I167" s="101">
        <v>50</v>
      </c>
      <c r="J167" s="101"/>
      <c r="K167" s="101">
        <v>30</v>
      </c>
      <c r="L167" s="101">
        <v>30</v>
      </c>
      <c r="M167" s="101"/>
      <c r="N167" s="101">
        <v>30</v>
      </c>
      <c r="O167" s="101"/>
      <c r="P167" s="128">
        <v>20</v>
      </c>
      <c r="Q167" s="107"/>
      <c r="R167" s="107"/>
    </row>
    <row r="168" spans="1:18">
      <c r="A168" s="198" t="s">
        <v>30</v>
      </c>
      <c r="B168" s="199"/>
      <c r="C168" s="103">
        <f>SUM(C162:C167)</f>
        <v>12</v>
      </c>
      <c r="D168" s="103">
        <f>SUM(D162:D167)</f>
        <v>6.3</v>
      </c>
      <c r="E168" s="103">
        <f>SUM(E162:E167)</f>
        <v>5.7</v>
      </c>
      <c r="F168" s="103"/>
      <c r="G168" s="101" t="s">
        <v>31</v>
      </c>
      <c r="H168" s="101" t="s">
        <v>31</v>
      </c>
      <c r="I168" s="101">
        <f>SUM(I162:I167)</f>
        <v>250</v>
      </c>
      <c r="J168" s="101"/>
      <c r="K168" s="101">
        <f t="shared" ref="K168:P168" si="11">SUM(K162:K167)</f>
        <v>149</v>
      </c>
      <c r="L168" s="101">
        <f t="shared" si="11"/>
        <v>145</v>
      </c>
      <c r="M168" s="101">
        <f t="shared" si="11"/>
        <v>30</v>
      </c>
      <c r="N168" s="101">
        <f t="shared" si="11"/>
        <v>115</v>
      </c>
      <c r="O168" s="101">
        <f t="shared" si="11"/>
        <v>4</v>
      </c>
      <c r="P168" s="128">
        <f t="shared" si="11"/>
        <v>101</v>
      </c>
      <c r="Q168" s="107"/>
      <c r="R168" s="107"/>
    </row>
    <row r="169" spans="1:18">
      <c r="A169" s="198" t="s">
        <v>32</v>
      </c>
      <c r="B169" s="199"/>
      <c r="C169" s="103"/>
      <c r="D169" s="103"/>
      <c r="E169" s="103"/>
      <c r="F169" s="103">
        <f>SUM(F162:F168)</f>
        <v>7.4</v>
      </c>
      <c r="G169" s="101"/>
      <c r="H169" s="101"/>
      <c r="I169" s="101"/>
      <c r="J169" s="101">
        <f>SUM(J162:J168)</f>
        <v>135</v>
      </c>
      <c r="K169" s="101"/>
      <c r="L169" s="101"/>
      <c r="M169" s="101"/>
      <c r="N169" s="101"/>
      <c r="O169" s="101"/>
      <c r="P169" s="128"/>
      <c r="Q169" s="107"/>
      <c r="R169" s="107"/>
    </row>
    <row r="170" spans="1:18">
      <c r="A170" s="198" t="s">
        <v>33</v>
      </c>
      <c r="B170" s="199"/>
      <c r="C170" s="103">
        <v>12</v>
      </c>
      <c r="D170" s="103">
        <v>6.5</v>
      </c>
      <c r="E170" s="103">
        <v>5.5</v>
      </c>
      <c r="F170" s="103"/>
      <c r="G170" s="101" t="s">
        <v>31</v>
      </c>
      <c r="H170" s="101" t="s">
        <v>31</v>
      </c>
      <c r="I170" s="101">
        <f>SUM(I168)</f>
        <v>250</v>
      </c>
      <c r="J170" s="101"/>
      <c r="K170" s="101">
        <f t="shared" ref="K170:P170" si="12">SUM(K168)</f>
        <v>149</v>
      </c>
      <c r="L170" s="101">
        <f t="shared" si="12"/>
        <v>145</v>
      </c>
      <c r="M170" s="101">
        <f t="shared" si="12"/>
        <v>30</v>
      </c>
      <c r="N170" s="101">
        <f t="shared" si="12"/>
        <v>115</v>
      </c>
      <c r="O170" s="101">
        <f t="shared" si="12"/>
        <v>4</v>
      </c>
      <c r="P170" s="128">
        <f t="shared" si="12"/>
        <v>101</v>
      </c>
      <c r="Q170" s="107"/>
      <c r="R170" s="107"/>
    </row>
    <row r="171" spans="1:18">
      <c r="A171" s="44" t="s">
        <v>92</v>
      </c>
      <c r="B171" s="46"/>
      <c r="C171" s="217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107"/>
      <c r="R171" s="107"/>
    </row>
    <row r="172" spans="1:18">
      <c r="A172" s="45" t="s">
        <v>21</v>
      </c>
      <c r="B172" s="62" t="s">
        <v>93</v>
      </c>
      <c r="C172" s="103">
        <v>6</v>
      </c>
      <c r="D172" s="103">
        <v>2</v>
      </c>
      <c r="E172" s="103">
        <v>4</v>
      </c>
      <c r="F172" s="103">
        <v>6</v>
      </c>
      <c r="G172" s="101" t="s">
        <v>23</v>
      </c>
      <c r="H172" s="101" t="s">
        <v>24</v>
      </c>
      <c r="I172" s="101"/>
      <c r="J172" s="101"/>
      <c r="K172" s="101"/>
      <c r="L172" s="104" t="s">
        <v>94</v>
      </c>
      <c r="M172" s="101"/>
      <c r="N172" s="101"/>
      <c r="O172" s="101"/>
      <c r="P172" s="128"/>
      <c r="Q172" s="107"/>
      <c r="R172" s="107"/>
    </row>
    <row r="173" spans="1:18" s="23" customFormat="1">
      <c r="A173" s="222" t="s">
        <v>95</v>
      </c>
      <c r="B173" s="223"/>
      <c r="C173" s="105">
        <f>SUM(C158,C168,C172)</f>
        <v>30</v>
      </c>
      <c r="D173" s="105">
        <f>SUM(D158,D168,D172)</f>
        <v>14.7</v>
      </c>
      <c r="E173" s="105">
        <f>SUM(E158,E168,E172)</f>
        <v>15.3</v>
      </c>
      <c r="F173" s="105">
        <f>SUM(F159,F169,F172,)</f>
        <v>19.2</v>
      </c>
      <c r="G173" s="106" t="s">
        <v>31</v>
      </c>
      <c r="H173" s="106" t="s">
        <v>31</v>
      </c>
      <c r="I173" s="106">
        <f>SUM(I158,I168,)</f>
        <v>551</v>
      </c>
      <c r="J173" s="106">
        <f>SUM(J159,J169,)</f>
        <v>280</v>
      </c>
      <c r="K173" s="106">
        <f>SUM(K158,K168,)</f>
        <v>310</v>
      </c>
      <c r="L173" s="106">
        <f>SUM(L158,L168,)</f>
        <v>295</v>
      </c>
      <c r="M173" s="106">
        <f>SUM(M158,M168,)</f>
        <v>75</v>
      </c>
      <c r="N173" s="106">
        <f>SUM(N158,N168)</f>
        <v>220</v>
      </c>
      <c r="O173" s="106">
        <f>SUM(O158,O168,)</f>
        <v>15</v>
      </c>
      <c r="P173" s="136">
        <f>SUM(P158,P168,)</f>
        <v>241</v>
      </c>
    </row>
    <row r="174" spans="1:18">
      <c r="A174" s="196" t="s">
        <v>96</v>
      </c>
      <c r="B174" s="197"/>
      <c r="C174" s="38">
        <v>60</v>
      </c>
      <c r="D174" s="38">
        <v>31.4</v>
      </c>
      <c r="E174" s="38">
        <v>28.6</v>
      </c>
      <c r="F174" s="39">
        <f>SUM(F151,F173,)</f>
        <v>33.700000000000003</v>
      </c>
      <c r="G174" s="40" t="s">
        <v>31</v>
      </c>
      <c r="H174" s="40" t="s">
        <v>31</v>
      </c>
      <c r="I174" s="40">
        <f>SUM(I151,I173,)</f>
        <v>1320</v>
      </c>
      <c r="J174" s="40">
        <f>SUM(J151,J173,)</f>
        <v>650</v>
      </c>
      <c r="K174" s="40">
        <f>SUM(K151,K173,)</f>
        <v>757</v>
      </c>
      <c r="L174" s="40">
        <f>SUM(L151,L173,)</f>
        <v>725</v>
      </c>
      <c r="M174" s="40">
        <f>SUM(M151,M173)</f>
        <v>230</v>
      </c>
      <c r="N174" s="40">
        <f>SUM(N151,N173,)</f>
        <v>495</v>
      </c>
      <c r="O174" s="40">
        <f>SUM(O151,O173,)</f>
        <v>32</v>
      </c>
      <c r="P174" s="133">
        <f>SUM(P151,P173,)</f>
        <v>563</v>
      </c>
      <c r="Q174" s="107"/>
      <c r="R174" s="107"/>
    </row>
    <row r="175" spans="1:18">
      <c r="A175" s="183" t="s">
        <v>97</v>
      </c>
      <c r="B175" s="184"/>
      <c r="C175" s="184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07"/>
      <c r="R175" s="107"/>
    </row>
    <row r="176" spans="1:18">
      <c r="A176" s="219" t="s">
        <v>98</v>
      </c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107"/>
      <c r="R176" s="107"/>
    </row>
    <row r="177" spans="1:18">
      <c r="A177" s="18" t="s">
        <v>19</v>
      </c>
      <c r="B177" s="194" t="s">
        <v>40</v>
      </c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07"/>
      <c r="R177" s="107"/>
    </row>
    <row r="178" spans="1:18">
      <c r="A178" s="19" t="s">
        <v>21</v>
      </c>
      <c r="B178" s="63" t="s">
        <v>99</v>
      </c>
      <c r="C178" s="21">
        <v>2</v>
      </c>
      <c r="D178" s="21">
        <v>1.3</v>
      </c>
      <c r="E178" s="21">
        <v>0.7</v>
      </c>
      <c r="F178" s="21">
        <v>1.2</v>
      </c>
      <c r="G178" s="22" t="s">
        <v>23</v>
      </c>
      <c r="H178" s="22" t="s">
        <v>27</v>
      </c>
      <c r="I178" s="22">
        <v>50</v>
      </c>
      <c r="J178" s="22">
        <v>30</v>
      </c>
      <c r="K178" s="22">
        <v>32</v>
      </c>
      <c r="L178" s="64">
        <v>30</v>
      </c>
      <c r="M178" s="22">
        <v>15</v>
      </c>
      <c r="N178" s="22">
        <v>15</v>
      </c>
      <c r="O178" s="22">
        <v>2</v>
      </c>
      <c r="P178" s="124">
        <v>18</v>
      </c>
      <c r="Q178" s="107"/>
      <c r="R178" s="107"/>
    </row>
    <row r="179" spans="1:18">
      <c r="A179" s="19" t="s">
        <v>28</v>
      </c>
      <c r="B179" s="63" t="s">
        <v>100</v>
      </c>
      <c r="C179" s="21">
        <v>3</v>
      </c>
      <c r="D179" s="21">
        <v>2.1</v>
      </c>
      <c r="E179" s="21">
        <v>0.9</v>
      </c>
      <c r="F179" s="21">
        <v>1.2</v>
      </c>
      <c r="G179" s="22" t="s">
        <v>23</v>
      </c>
      <c r="H179" s="22" t="s">
        <v>27</v>
      </c>
      <c r="I179" s="22">
        <v>75</v>
      </c>
      <c r="J179" s="22">
        <v>30</v>
      </c>
      <c r="K179" s="22">
        <v>53</v>
      </c>
      <c r="L179" s="22">
        <v>45</v>
      </c>
      <c r="M179" s="22">
        <v>15</v>
      </c>
      <c r="N179" s="22">
        <v>30</v>
      </c>
      <c r="O179" s="22">
        <v>8</v>
      </c>
      <c r="P179" s="124">
        <v>22</v>
      </c>
      <c r="Q179" s="107"/>
      <c r="R179" s="107"/>
    </row>
    <row r="180" spans="1:18" s="12" customFormat="1" ht="24.75" customHeight="1">
      <c r="A180" s="45" t="s">
        <v>29</v>
      </c>
      <c r="B180" s="59" t="s">
        <v>101</v>
      </c>
      <c r="C180" s="42">
        <v>3</v>
      </c>
      <c r="D180" s="42">
        <v>2</v>
      </c>
      <c r="E180" s="42">
        <v>1</v>
      </c>
      <c r="F180" s="42">
        <v>1.6</v>
      </c>
      <c r="G180" s="43" t="s">
        <v>23</v>
      </c>
      <c r="H180" s="43" t="s">
        <v>27</v>
      </c>
      <c r="I180" s="43">
        <v>75</v>
      </c>
      <c r="J180" s="43">
        <v>40</v>
      </c>
      <c r="K180" s="43">
        <v>50</v>
      </c>
      <c r="L180" s="43">
        <v>45</v>
      </c>
      <c r="M180" s="43">
        <v>15</v>
      </c>
      <c r="N180" s="43">
        <v>30</v>
      </c>
      <c r="O180" s="43">
        <v>5</v>
      </c>
      <c r="P180" s="128">
        <v>25</v>
      </c>
      <c r="Q180" s="107"/>
      <c r="R180" s="107"/>
    </row>
    <row r="181" spans="1:18" s="12" customFormat="1" ht="15.75" customHeight="1">
      <c r="A181" s="45" t="s">
        <v>67</v>
      </c>
      <c r="B181" s="67" t="s">
        <v>186</v>
      </c>
      <c r="C181" s="42">
        <v>1</v>
      </c>
      <c r="D181" s="42">
        <v>0.6</v>
      </c>
      <c r="E181" s="42">
        <v>0.4</v>
      </c>
      <c r="F181" s="42"/>
      <c r="G181" s="43" t="s">
        <v>23</v>
      </c>
      <c r="H181" s="43" t="s">
        <v>24</v>
      </c>
      <c r="I181" s="43">
        <v>25</v>
      </c>
      <c r="J181" s="43"/>
      <c r="K181" s="43">
        <v>16</v>
      </c>
      <c r="L181" s="43">
        <v>15</v>
      </c>
      <c r="M181" s="43">
        <v>15</v>
      </c>
      <c r="N181" s="43"/>
      <c r="O181" s="43">
        <v>1</v>
      </c>
      <c r="P181" s="128">
        <v>9</v>
      </c>
      <c r="Q181" s="107"/>
      <c r="R181" s="107"/>
    </row>
    <row r="182" spans="1:18">
      <c r="A182" s="198" t="s">
        <v>30</v>
      </c>
      <c r="B182" s="199"/>
      <c r="C182" s="42">
        <f>SUM(C178:C181)</f>
        <v>9</v>
      </c>
      <c r="D182" s="42">
        <f>SUM(D178:D181)</f>
        <v>6</v>
      </c>
      <c r="E182" s="42">
        <f>SUM(E178:E181)</f>
        <v>3</v>
      </c>
      <c r="F182" s="42"/>
      <c r="G182" s="43" t="s">
        <v>31</v>
      </c>
      <c r="H182" s="43" t="s">
        <v>31</v>
      </c>
      <c r="I182" s="43">
        <f>SUM(I178:I181)</f>
        <v>225</v>
      </c>
      <c r="J182" s="43"/>
      <c r="K182" s="43">
        <f t="shared" ref="K182:P182" si="13">SUM(K178:K181)</f>
        <v>151</v>
      </c>
      <c r="L182" s="43">
        <f t="shared" si="13"/>
        <v>135</v>
      </c>
      <c r="M182" s="43">
        <f t="shared" si="13"/>
        <v>60</v>
      </c>
      <c r="N182" s="43">
        <f t="shared" si="13"/>
        <v>75</v>
      </c>
      <c r="O182" s="43">
        <f t="shared" si="13"/>
        <v>16</v>
      </c>
      <c r="P182" s="128">
        <f t="shared" si="13"/>
        <v>74</v>
      </c>
      <c r="Q182" s="107"/>
      <c r="R182" s="107"/>
    </row>
    <row r="183" spans="1:18">
      <c r="A183" s="198" t="s">
        <v>32</v>
      </c>
      <c r="B183" s="199"/>
      <c r="C183" s="42"/>
      <c r="D183" s="42"/>
      <c r="E183" s="42"/>
      <c r="F183" s="42">
        <f>SUM(F178:F182)</f>
        <v>4</v>
      </c>
      <c r="G183" s="43"/>
      <c r="H183" s="43"/>
      <c r="I183" s="43"/>
      <c r="J183" s="43">
        <f>SUM(J178:J182)</f>
        <v>100</v>
      </c>
      <c r="K183" s="43"/>
      <c r="L183" s="43"/>
      <c r="M183" s="43"/>
      <c r="N183" s="43"/>
      <c r="O183" s="43"/>
      <c r="P183" s="128"/>
      <c r="Q183" s="107"/>
      <c r="R183" s="107"/>
    </row>
    <row r="184" spans="1:18" s="23" customFormat="1">
      <c r="A184" s="198" t="s">
        <v>33</v>
      </c>
      <c r="B184" s="199"/>
      <c r="C184" s="42">
        <v>1</v>
      </c>
      <c r="D184" s="42">
        <v>0.6</v>
      </c>
      <c r="E184" s="42">
        <v>0.4</v>
      </c>
      <c r="F184" s="42"/>
      <c r="G184" s="43" t="s">
        <v>31</v>
      </c>
      <c r="H184" s="43" t="s">
        <v>31</v>
      </c>
      <c r="I184" s="43">
        <f>SUM(I181)</f>
        <v>25</v>
      </c>
      <c r="J184" s="43"/>
      <c r="K184" s="43">
        <v>16</v>
      </c>
      <c r="L184" s="43">
        <v>15</v>
      </c>
      <c r="M184" s="43">
        <v>15</v>
      </c>
      <c r="N184" s="43"/>
      <c r="O184" s="43">
        <v>1</v>
      </c>
      <c r="P184" s="128">
        <v>9</v>
      </c>
    </row>
    <row r="185" spans="1:18">
      <c r="A185" s="44" t="s">
        <v>34</v>
      </c>
      <c r="B185" s="214" t="s">
        <v>57</v>
      </c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107"/>
      <c r="R185" s="107"/>
    </row>
    <row r="186" spans="1:18">
      <c r="A186" s="71" t="s">
        <v>21</v>
      </c>
      <c r="B186" s="112" t="s">
        <v>182</v>
      </c>
      <c r="C186" s="42">
        <v>2</v>
      </c>
      <c r="D186" s="42">
        <v>1.2</v>
      </c>
      <c r="E186" s="42">
        <v>0.8</v>
      </c>
      <c r="F186" s="42">
        <v>0.8</v>
      </c>
      <c r="G186" s="43" t="s">
        <v>23</v>
      </c>
      <c r="H186" s="43" t="s">
        <v>24</v>
      </c>
      <c r="I186" s="43">
        <v>50</v>
      </c>
      <c r="J186" s="43">
        <v>20</v>
      </c>
      <c r="K186" s="43">
        <v>31</v>
      </c>
      <c r="L186" s="43">
        <v>30</v>
      </c>
      <c r="M186" s="43">
        <v>15</v>
      </c>
      <c r="N186" s="43">
        <v>15</v>
      </c>
      <c r="O186" s="43">
        <v>1</v>
      </c>
      <c r="P186" s="128">
        <v>19</v>
      </c>
      <c r="Q186" s="107"/>
      <c r="R186" s="107"/>
    </row>
    <row r="187" spans="1:18">
      <c r="A187" s="71" t="s">
        <v>25</v>
      </c>
      <c r="B187" s="112" t="s">
        <v>183</v>
      </c>
      <c r="C187" s="42">
        <v>2</v>
      </c>
      <c r="D187" s="42">
        <v>1.1000000000000001</v>
      </c>
      <c r="E187" s="42">
        <v>0.9</v>
      </c>
      <c r="F187" s="42">
        <v>1.6</v>
      </c>
      <c r="G187" s="43" t="s">
        <v>23</v>
      </c>
      <c r="H187" s="43" t="s">
        <v>24</v>
      </c>
      <c r="I187" s="43">
        <v>50</v>
      </c>
      <c r="J187" s="43">
        <v>40</v>
      </c>
      <c r="K187" s="43">
        <v>27</v>
      </c>
      <c r="L187" s="43">
        <v>25</v>
      </c>
      <c r="M187" s="43"/>
      <c r="N187" s="43">
        <v>25</v>
      </c>
      <c r="O187" s="43">
        <v>2</v>
      </c>
      <c r="P187" s="128">
        <v>23</v>
      </c>
      <c r="Q187" s="107"/>
      <c r="R187" s="107"/>
    </row>
    <row r="188" spans="1:18">
      <c r="A188" s="111" t="s">
        <v>28</v>
      </c>
      <c r="B188" s="102" t="s">
        <v>171</v>
      </c>
      <c r="C188" s="42">
        <v>2</v>
      </c>
      <c r="D188" s="42">
        <v>1.2</v>
      </c>
      <c r="E188" s="42">
        <v>0.8</v>
      </c>
      <c r="F188" s="42">
        <v>0.8</v>
      </c>
      <c r="G188" s="43" t="s">
        <v>23</v>
      </c>
      <c r="H188" s="43" t="s">
        <v>24</v>
      </c>
      <c r="I188" s="43">
        <v>50</v>
      </c>
      <c r="J188" s="43">
        <v>20</v>
      </c>
      <c r="K188" s="43">
        <v>31</v>
      </c>
      <c r="L188" s="43">
        <v>30</v>
      </c>
      <c r="M188" s="43">
        <v>15</v>
      </c>
      <c r="N188" s="43">
        <v>15</v>
      </c>
      <c r="O188" s="43">
        <v>1</v>
      </c>
      <c r="P188" s="128">
        <v>19</v>
      </c>
      <c r="Q188" s="120"/>
      <c r="R188" s="120"/>
    </row>
    <row r="189" spans="1:18" s="23" customFormat="1">
      <c r="A189" s="45" t="s">
        <v>29</v>
      </c>
      <c r="B189" s="110" t="s">
        <v>133</v>
      </c>
      <c r="C189" s="42">
        <v>13</v>
      </c>
      <c r="D189" s="42">
        <v>3</v>
      </c>
      <c r="E189" s="42">
        <v>10</v>
      </c>
      <c r="F189" s="42">
        <v>13</v>
      </c>
      <c r="G189" s="43" t="s">
        <v>23</v>
      </c>
      <c r="H189" s="43" t="s">
        <v>24</v>
      </c>
      <c r="I189" s="215" t="s">
        <v>150</v>
      </c>
      <c r="J189" s="221"/>
      <c r="K189" s="221"/>
      <c r="L189" s="221"/>
      <c r="M189" s="221"/>
      <c r="N189" s="221"/>
      <c r="O189" s="221"/>
      <c r="P189" s="221"/>
    </row>
    <row r="190" spans="1:18" s="23" customFormat="1">
      <c r="A190" s="45" t="s">
        <v>67</v>
      </c>
      <c r="B190" s="59" t="s">
        <v>132</v>
      </c>
      <c r="C190" s="42">
        <v>2</v>
      </c>
      <c r="D190" s="42">
        <v>1.2</v>
      </c>
      <c r="E190" s="42">
        <v>0.8</v>
      </c>
      <c r="F190" s="42"/>
      <c r="G190" s="43" t="s">
        <v>23</v>
      </c>
      <c r="H190" s="43" t="s">
        <v>24</v>
      </c>
      <c r="I190" s="43">
        <v>50</v>
      </c>
      <c r="J190" s="43"/>
      <c r="K190" s="43">
        <v>30</v>
      </c>
      <c r="L190" s="43">
        <v>30</v>
      </c>
      <c r="M190" s="43"/>
      <c r="N190" s="43">
        <v>30</v>
      </c>
      <c r="O190" s="43"/>
      <c r="P190" s="128">
        <v>20</v>
      </c>
    </row>
    <row r="191" spans="1:18">
      <c r="A191" s="198" t="s">
        <v>30</v>
      </c>
      <c r="B191" s="199"/>
      <c r="C191" s="42">
        <f>SUM(C186:C190)</f>
        <v>21</v>
      </c>
      <c r="D191" s="42">
        <f>SUM(D186:D190)</f>
        <v>7.7</v>
      </c>
      <c r="E191" s="42">
        <f>SUM(E186:E190)</f>
        <v>13.3</v>
      </c>
      <c r="F191" s="42"/>
      <c r="G191" s="43" t="s">
        <v>31</v>
      </c>
      <c r="H191" s="43" t="s">
        <v>31</v>
      </c>
      <c r="I191" s="43">
        <f>SUM(I186:I190)</f>
        <v>200</v>
      </c>
      <c r="J191" s="43"/>
      <c r="K191" s="43">
        <f t="shared" ref="K191:P191" si="14">SUM(K186:K190)</f>
        <v>119</v>
      </c>
      <c r="L191" s="43">
        <f>SUM(L186,L187,L188,L190,)</f>
        <v>115</v>
      </c>
      <c r="M191" s="43">
        <f t="shared" si="14"/>
        <v>30</v>
      </c>
      <c r="N191" s="43">
        <f t="shared" si="14"/>
        <v>85</v>
      </c>
      <c r="O191" s="43">
        <f t="shared" si="14"/>
        <v>4</v>
      </c>
      <c r="P191" s="128">
        <f t="shared" si="14"/>
        <v>81</v>
      </c>
      <c r="Q191" s="107"/>
      <c r="R191" s="107"/>
    </row>
    <row r="192" spans="1:18">
      <c r="A192" s="198" t="s">
        <v>32</v>
      </c>
      <c r="B192" s="199"/>
      <c r="C192" s="42"/>
      <c r="D192" s="42"/>
      <c r="E192" s="42"/>
      <c r="F192" s="42">
        <f>SUM(F186:F191)</f>
        <v>16.2</v>
      </c>
      <c r="G192" s="43"/>
      <c r="H192" s="43"/>
      <c r="I192" s="43"/>
      <c r="J192" s="43">
        <f>SUM(J186:J191)</f>
        <v>80</v>
      </c>
      <c r="K192" s="43"/>
      <c r="L192" s="43"/>
      <c r="M192" s="43"/>
      <c r="N192" s="43"/>
      <c r="O192" s="43"/>
      <c r="P192" s="128"/>
      <c r="Q192" s="107"/>
      <c r="R192" s="107"/>
    </row>
    <row r="193" spans="1:18">
      <c r="A193" s="198" t="s">
        <v>33</v>
      </c>
      <c r="B193" s="199"/>
      <c r="C193" s="42">
        <v>20</v>
      </c>
      <c r="D193" s="42">
        <f>SUM(D191)</f>
        <v>7.7</v>
      </c>
      <c r="E193" s="42">
        <f>SUM(E191)</f>
        <v>13.3</v>
      </c>
      <c r="F193" s="42"/>
      <c r="G193" s="43" t="s">
        <v>31</v>
      </c>
      <c r="H193" s="43" t="s">
        <v>31</v>
      </c>
      <c r="I193" s="43">
        <f>SUM(I191)</f>
        <v>200</v>
      </c>
      <c r="J193" s="43"/>
      <c r="K193" s="43">
        <f>SUM(K191)</f>
        <v>119</v>
      </c>
      <c r="L193" s="43">
        <f>SUM(L191)</f>
        <v>115</v>
      </c>
      <c r="M193" s="43">
        <v>30</v>
      </c>
      <c r="N193" s="43">
        <f>SUM(N191)</f>
        <v>85</v>
      </c>
      <c r="O193" s="43">
        <f>SUM(O191)</f>
        <v>4</v>
      </c>
      <c r="P193" s="128">
        <f>SUM(P191)</f>
        <v>81</v>
      </c>
      <c r="Q193" s="107"/>
      <c r="R193" s="107"/>
    </row>
    <row r="194" spans="1:18">
      <c r="A194" s="191" t="s">
        <v>102</v>
      </c>
      <c r="B194" s="202"/>
      <c r="C194" s="32">
        <f>SUM(C182,C191)</f>
        <v>30</v>
      </c>
      <c r="D194" s="32">
        <f>SUM(D182,D191,)</f>
        <v>13.7</v>
      </c>
      <c r="E194" s="32">
        <f>SUM(E182,E191)</f>
        <v>16.3</v>
      </c>
      <c r="F194" s="32">
        <f>SUM(F183,F192,)</f>
        <v>20.2</v>
      </c>
      <c r="G194" s="33" t="s">
        <v>31</v>
      </c>
      <c r="H194" s="33" t="s">
        <v>31</v>
      </c>
      <c r="I194" s="33">
        <f>SUM(I182,I191,)</f>
        <v>425</v>
      </c>
      <c r="J194" s="33">
        <f>SUM(J183,J192,)</f>
        <v>180</v>
      </c>
      <c r="K194" s="33">
        <f>SUM(K182,K191,)</f>
        <v>270</v>
      </c>
      <c r="L194" s="33">
        <f>SUM(L182,L191,)</f>
        <v>250</v>
      </c>
      <c r="M194" s="33">
        <f>SUM(M182,M191,)</f>
        <v>90</v>
      </c>
      <c r="N194" s="33">
        <f>SUM(N182,N191)</f>
        <v>160</v>
      </c>
      <c r="O194" s="33">
        <f>SUM(O182,O191,)</f>
        <v>20</v>
      </c>
      <c r="P194" s="126">
        <f>SUM(P182,P191,)</f>
        <v>155</v>
      </c>
      <c r="Q194" s="107"/>
      <c r="R194" s="107"/>
    </row>
    <row r="195" spans="1:18">
      <c r="A195" s="203" t="s">
        <v>103</v>
      </c>
      <c r="B195" s="230"/>
      <c r="C195" s="54">
        <v>30</v>
      </c>
      <c r="D195" s="54">
        <f>SUM(D194)</f>
        <v>13.7</v>
      </c>
      <c r="E195" s="54">
        <f>SUM(E194)</f>
        <v>16.3</v>
      </c>
      <c r="F195" s="55">
        <f>SUM(F194)</f>
        <v>20.2</v>
      </c>
      <c r="G195" s="56" t="s">
        <v>31</v>
      </c>
      <c r="H195" s="56" t="s">
        <v>31</v>
      </c>
      <c r="I195" s="56">
        <f t="shared" ref="I195:P195" si="15">SUM(I194)</f>
        <v>425</v>
      </c>
      <c r="J195" s="56">
        <f t="shared" si="15"/>
        <v>180</v>
      </c>
      <c r="K195" s="56">
        <f t="shared" si="15"/>
        <v>270</v>
      </c>
      <c r="L195" s="41">
        <f t="shared" si="15"/>
        <v>250</v>
      </c>
      <c r="M195" s="56">
        <f t="shared" si="15"/>
        <v>90</v>
      </c>
      <c r="N195" s="56">
        <f t="shared" si="15"/>
        <v>160</v>
      </c>
      <c r="O195" s="56">
        <f t="shared" si="15"/>
        <v>20</v>
      </c>
      <c r="P195" s="133">
        <f t="shared" si="15"/>
        <v>155</v>
      </c>
      <c r="Q195" s="107"/>
      <c r="R195" s="107"/>
    </row>
    <row r="196" spans="1:18">
      <c r="A196" s="231" t="s">
        <v>104</v>
      </c>
      <c r="B196" s="232"/>
      <c r="C196" s="65">
        <f>SUM(C48,C72,C102,C125,C151,C173,C194,)</f>
        <v>210</v>
      </c>
      <c r="D196" s="65">
        <f>SUM(D73,D126,D174,D195,)</f>
        <v>110.89999999999999</v>
      </c>
      <c r="E196" s="65">
        <f>SUM(E73,E126,E174,E195,)</f>
        <v>99.100000000000009</v>
      </c>
      <c r="F196" s="32">
        <f>SUM(F73,F126,F174,F195,)</f>
        <v>95.7</v>
      </c>
      <c r="G196" s="66" t="s">
        <v>31</v>
      </c>
      <c r="H196" s="66" t="s">
        <v>31</v>
      </c>
      <c r="I196" s="66">
        <f>SUM(I73,I126,I174,I195,)</f>
        <v>4726</v>
      </c>
      <c r="J196" s="66">
        <f>SUM(J73,J126,J174,J195,)</f>
        <v>1905</v>
      </c>
      <c r="K196" s="66">
        <f>SUM(K73,K126,K174,K195,)</f>
        <v>2796</v>
      </c>
      <c r="L196" s="33">
        <f>SUM(L73,L126,L174,L195,)</f>
        <v>2646</v>
      </c>
      <c r="M196" s="66">
        <f>SUM(M73,M126,M174,M194)</f>
        <v>956</v>
      </c>
      <c r="N196" s="66">
        <f>SUM(N73,N126,N174,N195,)</f>
        <v>1690</v>
      </c>
      <c r="O196" s="66">
        <f>SUM(O73,O126,O174,O195,)</f>
        <v>150</v>
      </c>
      <c r="P196" s="137">
        <f>SUM(P73,P126,P174,P195,)</f>
        <v>1930</v>
      </c>
      <c r="Q196" s="107"/>
      <c r="R196" s="107"/>
    </row>
    <row r="197" spans="1:18">
      <c r="A197" s="198" t="s">
        <v>32</v>
      </c>
      <c r="B197" s="199"/>
      <c r="C197" s="42"/>
      <c r="D197" s="42"/>
      <c r="E197" s="42"/>
      <c r="F197" s="42"/>
      <c r="G197" s="43"/>
      <c r="H197" s="43"/>
      <c r="I197" s="43"/>
      <c r="J197" s="43"/>
      <c r="K197" s="43"/>
      <c r="L197" s="43"/>
      <c r="M197" s="43"/>
      <c r="N197" s="43"/>
      <c r="O197" s="43"/>
      <c r="P197" s="131"/>
      <c r="Q197" s="107"/>
      <c r="R197" s="107"/>
    </row>
    <row r="198" spans="1:18" ht="27" customHeight="1">
      <c r="A198" s="233" t="s">
        <v>105</v>
      </c>
      <c r="B198" s="234"/>
      <c r="C198" s="55">
        <f>SUM(C24,C31,C40,C55,C63,C71,C80,C86,C93,C101,C109,C119,C124,C133,C142,C150,C160,C170,C172,C184,C193,)</f>
        <v>76</v>
      </c>
      <c r="D198" s="55">
        <f>SUM(D24,D31,D40,D55,D63,D71,D80,D86,D93,D101,D109,D119,D124,D133,D142,D150,D160,D170,D172,D184,D193,)</f>
        <v>39.300000000000004</v>
      </c>
      <c r="E198" s="55">
        <f>SUM(E24,E31,E40,E55,E63,E71,E80,E86,E93,E101,E109,E119,E124,E133,E142,E150,E160,E170,E172,E184,E193,)</f>
        <v>37.099999999999994</v>
      </c>
      <c r="F198" s="55"/>
      <c r="G198" s="41" t="s">
        <v>31</v>
      </c>
      <c r="H198" s="41" t="s">
        <v>31</v>
      </c>
      <c r="I198" s="41">
        <f>SUM(I24,I31,I40,I55,I63,I71,I80,I86,I93,I101,I109,I119,I124,I133,I142,I150,I160,I170,I184,I193)</f>
        <v>1385</v>
      </c>
      <c r="J198" s="41"/>
      <c r="K198" s="41">
        <f t="shared" ref="K198:P198" si="16">SUM(K24,K31,K40,K55,K63,K71,K80,K86,K93,K101,K109,K119,K124,K133,K142,K150,K160,K170,K184,K193,)</f>
        <v>861</v>
      </c>
      <c r="L198" s="41">
        <f t="shared" si="16"/>
        <v>840</v>
      </c>
      <c r="M198" s="41">
        <f t="shared" si="16"/>
        <v>275</v>
      </c>
      <c r="N198" s="41">
        <f t="shared" si="16"/>
        <v>565</v>
      </c>
      <c r="O198" s="41">
        <f t="shared" si="16"/>
        <v>21</v>
      </c>
      <c r="P198" s="138">
        <f t="shared" si="16"/>
        <v>524</v>
      </c>
      <c r="Q198" s="107"/>
      <c r="R198" s="107"/>
    </row>
    <row r="199" spans="1:18">
      <c r="A199" s="5"/>
      <c r="B199" s="12"/>
      <c r="D199" s="7"/>
      <c r="E199" s="7"/>
      <c r="F199" s="7"/>
      <c r="G199" s="107"/>
      <c r="H199" s="107"/>
      <c r="I199" s="107"/>
      <c r="J199" s="107"/>
      <c r="K199" s="107"/>
      <c r="L199" s="107"/>
      <c r="M199" s="82"/>
      <c r="N199" s="107"/>
      <c r="O199" s="107"/>
      <c r="P199" s="8"/>
      <c r="Q199" s="107"/>
      <c r="R199" s="107"/>
    </row>
    <row r="200" spans="1:18">
      <c r="A200" s="5"/>
      <c r="B200" s="12"/>
      <c r="D200" s="7"/>
      <c r="E200" s="7"/>
      <c r="F200" s="7"/>
      <c r="G200" s="107"/>
      <c r="H200" s="107"/>
      <c r="I200" s="107"/>
      <c r="J200" s="107"/>
      <c r="K200" s="107"/>
      <c r="L200" s="107"/>
      <c r="M200" s="107"/>
      <c r="N200" s="107"/>
      <c r="O200" s="107"/>
      <c r="P200" s="8"/>
      <c r="Q200" s="107"/>
      <c r="R200" s="107"/>
    </row>
    <row r="201" spans="1:18">
      <c r="A201" s="5"/>
      <c r="B201" s="107"/>
      <c r="D201" s="7"/>
      <c r="E201" s="7"/>
      <c r="F201" s="7"/>
      <c r="G201" s="107"/>
      <c r="H201" s="107"/>
      <c r="I201" s="107"/>
      <c r="J201" s="107"/>
      <c r="K201" s="107"/>
      <c r="L201" s="107"/>
      <c r="M201" s="107"/>
      <c r="N201" s="107"/>
      <c r="O201" s="107"/>
      <c r="P201" s="8"/>
      <c r="Q201" s="107"/>
      <c r="R201" s="107"/>
    </row>
    <row r="202" spans="1:18">
      <c r="A202" s="227" t="s">
        <v>187</v>
      </c>
      <c r="B202" s="228"/>
      <c r="C202" s="228"/>
      <c r="D202" s="229"/>
      <c r="E202" s="7"/>
      <c r="F202" s="7"/>
      <c r="G202" s="107"/>
      <c r="H202" s="107"/>
      <c r="I202" s="107"/>
      <c r="J202" s="107"/>
      <c r="K202" s="107"/>
      <c r="L202" s="107"/>
      <c r="M202" s="107"/>
      <c r="N202" s="107"/>
      <c r="O202" s="107"/>
      <c r="P202" s="8"/>
      <c r="Q202" s="107"/>
      <c r="R202" s="107"/>
    </row>
    <row r="203" spans="1:18">
      <c r="A203" s="102" t="s">
        <v>21</v>
      </c>
      <c r="B203" s="224" t="s">
        <v>144</v>
      </c>
      <c r="C203" s="225"/>
      <c r="D203" s="226"/>
      <c r="E203" s="7"/>
      <c r="F203" s="7"/>
      <c r="G203" s="107"/>
      <c r="H203" s="107"/>
      <c r="I203" s="107"/>
      <c r="J203" s="107"/>
      <c r="K203" s="107"/>
      <c r="L203" s="107"/>
      <c r="M203" s="107"/>
      <c r="N203" s="107"/>
      <c r="O203" s="107"/>
      <c r="P203" s="8"/>
      <c r="Q203" s="107"/>
      <c r="R203" s="107"/>
    </row>
    <row r="204" spans="1:18">
      <c r="A204" s="102" t="s">
        <v>25</v>
      </c>
      <c r="B204" s="224" t="s">
        <v>145</v>
      </c>
      <c r="C204" s="225"/>
      <c r="D204" s="226"/>
      <c r="E204" s="7"/>
      <c r="F204" s="7"/>
      <c r="G204" s="107"/>
      <c r="H204" s="107"/>
      <c r="I204" s="107"/>
      <c r="J204" s="107"/>
      <c r="K204" s="107"/>
      <c r="L204" s="107"/>
      <c r="M204" s="107"/>
      <c r="N204" s="107"/>
      <c r="O204" s="107"/>
      <c r="P204" s="8"/>
      <c r="Q204" s="107"/>
      <c r="R204" s="107"/>
    </row>
    <row r="205" spans="1:18">
      <c r="A205" s="102" t="s">
        <v>28</v>
      </c>
      <c r="B205" s="224" t="s">
        <v>146</v>
      </c>
      <c r="C205" s="225"/>
      <c r="D205" s="226"/>
      <c r="E205" s="7"/>
      <c r="F205" s="7"/>
      <c r="G205" s="107"/>
      <c r="H205" s="107"/>
      <c r="I205" s="107"/>
      <c r="J205" s="107"/>
      <c r="K205" s="107"/>
      <c r="L205" s="107"/>
      <c r="M205" s="107"/>
      <c r="N205" s="107"/>
      <c r="O205" s="107"/>
      <c r="P205" s="8"/>
      <c r="Q205" s="107"/>
      <c r="R205" s="107"/>
    </row>
    <row r="206" spans="1:18">
      <c r="A206" s="102" t="s">
        <v>29</v>
      </c>
      <c r="B206" s="224" t="s">
        <v>147</v>
      </c>
      <c r="C206" s="225"/>
      <c r="D206" s="226"/>
      <c r="E206" s="7"/>
      <c r="F206" s="7"/>
      <c r="G206" s="107"/>
      <c r="H206" s="107"/>
      <c r="I206" s="107"/>
      <c r="J206" s="107"/>
      <c r="K206" s="107"/>
      <c r="L206" s="107"/>
      <c r="M206" s="107"/>
      <c r="N206" s="107"/>
      <c r="O206" s="107"/>
      <c r="P206" s="8"/>
      <c r="Q206" s="107"/>
      <c r="R206" s="107"/>
    </row>
    <row r="207" spans="1:18">
      <c r="A207" s="102" t="s">
        <v>67</v>
      </c>
      <c r="B207" s="224" t="s">
        <v>148</v>
      </c>
      <c r="C207" s="225"/>
      <c r="D207" s="226"/>
      <c r="E207" s="7"/>
      <c r="F207" s="7"/>
      <c r="G207" s="107"/>
      <c r="H207" s="107"/>
      <c r="I207" s="107"/>
      <c r="J207" s="107"/>
      <c r="K207" s="107"/>
      <c r="L207" s="107"/>
      <c r="M207" s="107"/>
      <c r="N207" s="107"/>
      <c r="O207" s="107"/>
      <c r="P207" s="8"/>
      <c r="Q207" s="107"/>
      <c r="R207" s="107"/>
    </row>
    <row r="208" spans="1:18">
      <c r="A208" s="102" t="s">
        <v>113</v>
      </c>
      <c r="B208" s="121" t="s">
        <v>149</v>
      </c>
      <c r="C208" s="122"/>
      <c r="D208" s="123"/>
      <c r="E208" s="7"/>
      <c r="F208" s="7"/>
      <c r="G208" s="120"/>
      <c r="H208" s="120"/>
      <c r="I208" s="120"/>
      <c r="J208" s="120"/>
      <c r="K208" s="120"/>
      <c r="L208" s="120"/>
      <c r="M208" s="120"/>
      <c r="N208" s="120"/>
      <c r="O208" s="120"/>
      <c r="P208" s="8"/>
      <c r="Q208" s="120"/>
      <c r="R208" s="120"/>
    </row>
    <row r="209" spans="1:18">
      <c r="A209" s="102" t="s">
        <v>129</v>
      </c>
      <c r="B209" s="224" t="s">
        <v>189</v>
      </c>
      <c r="C209" s="225"/>
      <c r="D209" s="226"/>
      <c r="E209" s="7"/>
      <c r="F209" s="7"/>
      <c r="G209" s="107"/>
      <c r="H209" s="107"/>
      <c r="I209" s="107"/>
      <c r="J209" s="107"/>
      <c r="K209" s="107"/>
      <c r="L209" s="107"/>
      <c r="M209" s="107"/>
      <c r="N209" s="107"/>
      <c r="O209" s="107"/>
      <c r="P209" s="8"/>
      <c r="Q209" s="107"/>
      <c r="R209" s="107"/>
    </row>
    <row r="210" spans="1:18">
      <c r="A210" s="5"/>
      <c r="B210" s="107"/>
      <c r="D210" s="7"/>
      <c r="E210" s="7"/>
      <c r="F210" s="7"/>
      <c r="G210" s="107"/>
      <c r="H210" s="107"/>
      <c r="I210" s="107"/>
      <c r="J210" s="107"/>
      <c r="K210" s="107"/>
      <c r="L210" s="107"/>
      <c r="M210" s="107"/>
      <c r="N210" s="107"/>
      <c r="O210" s="107"/>
      <c r="P210" s="8"/>
      <c r="Q210" s="107"/>
      <c r="R210" s="107"/>
    </row>
    <row r="211" spans="1:18">
      <c r="A211" s="5"/>
      <c r="B211" s="107"/>
      <c r="D211" s="7"/>
      <c r="E211" s="7"/>
      <c r="F211" s="7"/>
      <c r="G211" s="107"/>
      <c r="H211" s="107"/>
      <c r="I211" s="107"/>
      <c r="J211" s="107"/>
      <c r="K211" s="107"/>
      <c r="L211" s="107"/>
      <c r="M211" s="107"/>
      <c r="N211" s="107"/>
      <c r="O211" s="107"/>
      <c r="P211" s="8"/>
      <c r="Q211" s="107"/>
      <c r="R211" s="107"/>
    </row>
    <row r="212" spans="1:18">
      <c r="A212" s="5"/>
      <c r="B212" s="107"/>
      <c r="D212" s="7"/>
      <c r="E212" s="7"/>
      <c r="F212" s="7"/>
      <c r="G212" s="107"/>
      <c r="H212" s="107"/>
      <c r="I212" s="107"/>
      <c r="J212" s="107"/>
      <c r="K212" s="107"/>
      <c r="L212" s="107"/>
      <c r="M212" s="107"/>
      <c r="N212" s="107"/>
      <c r="O212" s="107"/>
      <c r="P212" s="8"/>
      <c r="Q212" s="107"/>
      <c r="R212" s="107"/>
    </row>
    <row r="213" spans="1:18">
      <c r="A213" s="5"/>
      <c r="B213" s="107"/>
      <c r="D213" s="7"/>
      <c r="E213" s="7"/>
      <c r="F213" s="7"/>
      <c r="G213" s="107"/>
      <c r="H213" s="107"/>
      <c r="I213" s="107"/>
      <c r="J213" s="107"/>
      <c r="K213" s="107"/>
      <c r="L213" s="107"/>
      <c r="M213" s="107"/>
      <c r="N213" s="107"/>
      <c r="O213" s="107"/>
      <c r="P213" s="8"/>
      <c r="Q213" s="107"/>
      <c r="R213" s="107"/>
    </row>
    <row r="214" spans="1:18">
      <c r="A214" s="5"/>
      <c r="B214" s="107"/>
      <c r="D214" s="7"/>
      <c r="E214" s="7"/>
      <c r="F214" s="7"/>
      <c r="G214" s="107"/>
      <c r="H214" s="107"/>
      <c r="I214" s="107"/>
      <c r="J214" s="107"/>
      <c r="K214" s="107"/>
      <c r="L214" s="107"/>
      <c r="M214" s="107"/>
      <c r="N214" s="107"/>
      <c r="O214" s="107"/>
      <c r="P214" s="8"/>
      <c r="Q214" s="107"/>
      <c r="R214" s="107"/>
    </row>
    <row r="215" spans="1:18">
      <c r="A215" s="5"/>
      <c r="B215" s="107"/>
      <c r="D215" s="7"/>
      <c r="E215" s="7"/>
      <c r="F215" s="7"/>
      <c r="G215" s="107"/>
      <c r="H215" s="107"/>
      <c r="I215" s="107"/>
      <c r="J215" s="107"/>
      <c r="K215" s="107"/>
      <c r="L215" s="107"/>
      <c r="M215" s="107"/>
      <c r="N215" s="107"/>
      <c r="O215" s="107"/>
      <c r="P215" s="8"/>
      <c r="Q215" s="107"/>
      <c r="R215" s="107"/>
    </row>
    <row r="216" spans="1:18">
      <c r="A216" s="5"/>
      <c r="B216" s="107"/>
      <c r="D216" s="7"/>
      <c r="E216" s="7"/>
      <c r="F216" s="7"/>
      <c r="G216" s="107"/>
      <c r="H216" s="107"/>
      <c r="I216" s="107"/>
      <c r="J216" s="107"/>
      <c r="K216" s="107"/>
      <c r="L216" s="107"/>
      <c r="M216" s="107"/>
      <c r="N216" s="107"/>
      <c r="O216" s="107"/>
      <c r="P216" s="8"/>
      <c r="Q216" s="107"/>
      <c r="R216" s="107"/>
    </row>
    <row r="217" spans="1:18">
      <c r="A217" s="5"/>
      <c r="B217" s="107"/>
      <c r="D217" s="7"/>
      <c r="E217" s="7"/>
      <c r="F217" s="7"/>
      <c r="G217" s="107"/>
      <c r="H217" s="107"/>
      <c r="I217" s="107"/>
      <c r="J217" s="107"/>
      <c r="K217" s="107"/>
      <c r="L217" s="107"/>
      <c r="M217" s="107"/>
      <c r="N217" s="107"/>
      <c r="O217" s="107"/>
      <c r="P217" s="8"/>
      <c r="Q217" s="107"/>
      <c r="R217" s="107"/>
    </row>
    <row r="218" spans="1:18">
      <c r="A218" s="5"/>
      <c r="B218" s="107"/>
      <c r="D218" s="7"/>
      <c r="E218" s="7"/>
      <c r="F218" s="7"/>
      <c r="G218" s="107"/>
      <c r="H218" s="107"/>
      <c r="I218" s="107"/>
      <c r="J218" s="107"/>
      <c r="K218" s="107"/>
      <c r="L218" s="107"/>
      <c r="M218" s="107"/>
      <c r="N218" s="107"/>
      <c r="O218" s="107"/>
      <c r="P218" s="8"/>
      <c r="Q218" s="107"/>
      <c r="R218" s="107"/>
    </row>
    <row r="219" spans="1:18">
      <c r="A219" s="5"/>
      <c r="B219" s="107"/>
      <c r="D219" s="7"/>
      <c r="E219" s="7"/>
      <c r="F219" s="7"/>
      <c r="G219" s="107"/>
      <c r="H219" s="107"/>
      <c r="I219" s="107"/>
      <c r="J219" s="107"/>
      <c r="K219" s="107"/>
      <c r="L219" s="107"/>
      <c r="M219" s="107"/>
      <c r="N219" s="107"/>
      <c r="O219" s="107"/>
      <c r="P219" s="8"/>
      <c r="Q219" s="107"/>
      <c r="R219" s="107"/>
    </row>
    <row r="220" spans="1:18">
      <c r="A220" s="5"/>
      <c r="B220" s="107"/>
      <c r="D220" s="7"/>
      <c r="E220" s="7"/>
      <c r="F220" s="7"/>
      <c r="G220" s="107"/>
      <c r="H220" s="107"/>
      <c r="I220" s="107"/>
      <c r="J220" s="107"/>
      <c r="K220" s="107"/>
      <c r="L220" s="107"/>
      <c r="M220" s="107"/>
      <c r="N220" s="107"/>
      <c r="O220" s="107"/>
      <c r="P220" s="8"/>
      <c r="Q220" s="107"/>
      <c r="R220" s="107"/>
    </row>
    <row r="221" spans="1:18">
      <c r="A221" s="5"/>
      <c r="B221" s="107"/>
      <c r="D221" s="7"/>
      <c r="E221" s="7"/>
      <c r="F221" s="7"/>
      <c r="G221" s="107"/>
      <c r="H221" s="107"/>
      <c r="I221" s="107"/>
      <c r="J221" s="107"/>
      <c r="K221" s="107"/>
      <c r="L221" s="107"/>
      <c r="M221" s="107"/>
      <c r="N221" s="107"/>
      <c r="O221" s="107"/>
      <c r="P221" s="8"/>
      <c r="Q221" s="107"/>
      <c r="R221" s="107"/>
    </row>
    <row r="222" spans="1:18">
      <c r="A222" s="5"/>
      <c r="B222" s="107"/>
      <c r="D222" s="7"/>
      <c r="E222" s="7"/>
      <c r="F222" s="7"/>
      <c r="G222" s="107"/>
      <c r="H222" s="107"/>
      <c r="I222" s="107"/>
      <c r="J222" s="107"/>
      <c r="K222" s="107"/>
      <c r="L222" s="107"/>
      <c r="M222" s="107"/>
      <c r="N222" s="107"/>
      <c r="O222" s="107"/>
      <c r="P222" s="8"/>
      <c r="Q222" s="107"/>
      <c r="R222" s="107"/>
    </row>
    <row r="223" spans="1:18">
      <c r="A223" s="5"/>
      <c r="B223" s="107"/>
      <c r="D223" s="7"/>
      <c r="E223" s="7"/>
      <c r="F223" s="7"/>
      <c r="G223" s="107"/>
      <c r="H223" s="107"/>
      <c r="I223" s="107"/>
      <c r="J223" s="107"/>
      <c r="K223" s="107"/>
      <c r="L223" s="107"/>
      <c r="M223" s="107"/>
      <c r="N223" s="107"/>
      <c r="O223" s="107"/>
      <c r="P223" s="8"/>
      <c r="Q223" s="107"/>
      <c r="R223" s="107"/>
    </row>
    <row r="224" spans="1:18">
      <c r="A224" s="5"/>
      <c r="B224" s="107"/>
      <c r="D224" s="7"/>
      <c r="E224" s="7"/>
      <c r="F224" s="7"/>
      <c r="G224" s="107"/>
      <c r="H224" s="107"/>
      <c r="I224" s="107"/>
      <c r="J224" s="107"/>
      <c r="K224" s="107"/>
      <c r="L224" s="107"/>
      <c r="M224" s="107"/>
      <c r="N224" s="107"/>
      <c r="O224" s="107"/>
      <c r="P224" s="8"/>
      <c r="Q224" s="107"/>
      <c r="R224" s="107"/>
    </row>
    <row r="225" spans="1:18">
      <c r="A225" s="5"/>
      <c r="B225" s="107"/>
      <c r="D225" s="7"/>
      <c r="E225" s="7"/>
      <c r="F225" s="7"/>
      <c r="G225" s="107"/>
      <c r="H225" s="107"/>
      <c r="I225" s="107"/>
      <c r="J225" s="107"/>
      <c r="K225" s="107"/>
      <c r="L225" s="107"/>
      <c r="M225" s="107"/>
      <c r="N225" s="107"/>
      <c r="O225" s="107"/>
      <c r="P225" s="8"/>
      <c r="Q225" s="107"/>
      <c r="R225" s="107"/>
    </row>
    <row r="226" spans="1:18">
      <c r="A226" s="5"/>
      <c r="B226" s="107"/>
      <c r="D226" s="7"/>
      <c r="E226" s="7"/>
      <c r="F226" s="7"/>
      <c r="G226" s="107"/>
      <c r="H226" s="107"/>
      <c r="I226" s="107"/>
      <c r="J226" s="107"/>
      <c r="K226" s="107"/>
      <c r="L226" s="107"/>
      <c r="M226" s="107"/>
      <c r="N226" s="107"/>
      <c r="O226" s="107"/>
      <c r="P226" s="8"/>
      <c r="Q226" s="107"/>
      <c r="R226" s="107"/>
    </row>
    <row r="227" spans="1:18">
      <c r="A227" s="5"/>
      <c r="B227" s="107"/>
      <c r="D227" s="7"/>
      <c r="E227" s="7"/>
      <c r="F227" s="7"/>
      <c r="G227" s="107"/>
      <c r="H227" s="107"/>
      <c r="I227" s="107"/>
      <c r="J227" s="107"/>
      <c r="K227" s="107"/>
      <c r="L227" s="107"/>
      <c r="M227" s="107"/>
      <c r="N227" s="107"/>
      <c r="O227" s="107"/>
      <c r="P227" s="8"/>
      <c r="Q227" s="107"/>
      <c r="R227" s="107"/>
    </row>
    <row r="228" spans="1:18" ht="15.75" customHeight="1">
      <c r="A228" s="5"/>
      <c r="B228" s="107"/>
      <c r="D228" s="7"/>
      <c r="E228" s="7"/>
      <c r="F228" s="7"/>
      <c r="G228" s="107"/>
      <c r="H228" s="107"/>
      <c r="I228" s="107"/>
      <c r="J228" s="107"/>
      <c r="K228" s="107"/>
      <c r="L228" s="107"/>
      <c r="M228" s="107"/>
      <c r="N228" s="107"/>
      <c r="O228" s="107"/>
      <c r="P228" s="8"/>
      <c r="Q228" s="107"/>
      <c r="R228" s="107"/>
    </row>
    <row r="229" spans="1:18">
      <c r="A229" s="5"/>
      <c r="B229" s="107"/>
      <c r="D229" s="7"/>
      <c r="E229" s="7"/>
      <c r="F229" s="7"/>
      <c r="G229" s="107"/>
      <c r="H229" s="107"/>
      <c r="I229" s="107"/>
      <c r="J229" s="107"/>
      <c r="K229" s="107"/>
      <c r="L229" s="107"/>
      <c r="M229" s="107"/>
      <c r="N229" s="107"/>
      <c r="O229" s="107"/>
      <c r="P229" s="8"/>
      <c r="Q229" s="107"/>
      <c r="R229" s="107"/>
    </row>
    <row r="230" spans="1:18">
      <c r="A230" s="5"/>
      <c r="B230" s="107"/>
      <c r="D230" s="7"/>
      <c r="E230" s="7"/>
      <c r="F230" s="7"/>
      <c r="G230" s="107"/>
      <c r="H230" s="107"/>
      <c r="I230" s="107"/>
      <c r="J230" s="107"/>
      <c r="K230" s="107"/>
      <c r="L230" s="107"/>
      <c r="M230" s="107"/>
      <c r="N230" s="107"/>
      <c r="O230" s="107"/>
      <c r="P230" s="8"/>
      <c r="Q230" s="107"/>
      <c r="R230" s="107"/>
    </row>
    <row r="231" spans="1:18" ht="12.75" customHeight="1">
      <c r="A231" s="5"/>
      <c r="B231" s="107"/>
      <c r="D231" s="7"/>
      <c r="E231" s="7"/>
      <c r="F231" s="7"/>
      <c r="G231" s="107"/>
      <c r="H231" s="107"/>
      <c r="I231" s="107"/>
      <c r="J231" s="107"/>
      <c r="K231" s="107"/>
      <c r="L231" s="107"/>
      <c r="M231" s="107"/>
      <c r="N231" s="107"/>
      <c r="O231" s="107"/>
      <c r="P231" s="8"/>
      <c r="Q231" s="107"/>
      <c r="R231" s="107"/>
    </row>
    <row r="232" spans="1:18" ht="12.75" customHeight="1">
      <c r="A232" s="5"/>
      <c r="B232" s="107"/>
      <c r="D232" s="7"/>
      <c r="E232" s="7"/>
      <c r="F232" s="7"/>
      <c r="G232" s="107"/>
      <c r="H232" s="107"/>
      <c r="I232" s="107"/>
      <c r="J232" s="107"/>
      <c r="K232" s="107"/>
      <c r="L232" s="107"/>
      <c r="M232" s="107"/>
      <c r="N232" s="107"/>
      <c r="O232" s="107"/>
      <c r="P232" s="8"/>
      <c r="Q232" s="107"/>
      <c r="R232" s="107"/>
    </row>
    <row r="233" spans="1:18">
      <c r="A233" s="5"/>
      <c r="B233" s="107"/>
      <c r="D233" s="7"/>
      <c r="E233" s="7"/>
      <c r="F233" s="7"/>
      <c r="G233" s="107"/>
      <c r="H233" s="107"/>
      <c r="I233" s="107"/>
      <c r="J233" s="107"/>
      <c r="K233" s="107"/>
      <c r="L233" s="107"/>
      <c r="M233" s="107"/>
      <c r="N233" s="107"/>
      <c r="O233" s="107"/>
      <c r="P233" s="8"/>
      <c r="Q233" s="107"/>
      <c r="R233" s="107"/>
    </row>
    <row r="234" spans="1:18" ht="12.75" customHeight="1">
      <c r="A234" s="5"/>
      <c r="B234" s="107"/>
      <c r="D234" s="7"/>
      <c r="E234" s="7"/>
      <c r="F234" s="7"/>
      <c r="G234" s="107"/>
      <c r="H234" s="107"/>
      <c r="I234" s="107"/>
      <c r="J234" s="107"/>
      <c r="K234" s="107"/>
      <c r="L234" s="107"/>
      <c r="M234" s="107"/>
      <c r="N234" s="107"/>
      <c r="O234" s="107"/>
      <c r="P234" s="8"/>
      <c r="Q234" s="107"/>
      <c r="R234" s="107"/>
    </row>
    <row r="235" spans="1:18">
      <c r="A235" s="5"/>
      <c r="B235" s="107"/>
      <c r="D235" s="7"/>
      <c r="E235" s="7"/>
      <c r="F235" s="7"/>
      <c r="G235" s="107"/>
      <c r="H235" s="107"/>
      <c r="I235" s="107"/>
      <c r="J235" s="107"/>
      <c r="K235" s="107"/>
      <c r="L235" s="107"/>
      <c r="M235" s="107"/>
      <c r="N235" s="107"/>
      <c r="O235" s="107"/>
      <c r="P235" s="8"/>
      <c r="Q235" s="107"/>
      <c r="R235" s="107"/>
    </row>
    <row r="236" spans="1:18">
      <c r="A236" s="5"/>
      <c r="B236" s="107"/>
      <c r="D236" s="7"/>
      <c r="E236" s="7"/>
      <c r="F236" s="7"/>
      <c r="G236" s="107"/>
      <c r="H236" s="107"/>
      <c r="I236" s="107"/>
      <c r="J236" s="107"/>
      <c r="K236" s="107"/>
      <c r="L236" s="107"/>
      <c r="M236" s="107"/>
      <c r="N236" s="107"/>
      <c r="O236" s="107"/>
      <c r="P236" s="8"/>
      <c r="Q236" s="107"/>
      <c r="R236" s="107"/>
    </row>
    <row r="237" spans="1:18">
      <c r="A237" s="5"/>
      <c r="B237" s="107"/>
      <c r="D237" s="7"/>
      <c r="E237" s="7"/>
      <c r="F237" s="7"/>
      <c r="G237" s="107"/>
      <c r="H237" s="107"/>
      <c r="I237" s="107"/>
      <c r="J237" s="107"/>
      <c r="K237" s="107"/>
      <c r="L237" s="107"/>
      <c r="M237" s="107"/>
      <c r="N237" s="107"/>
      <c r="O237" s="107"/>
      <c r="P237" s="8"/>
      <c r="Q237" s="107"/>
      <c r="R237" s="107"/>
    </row>
    <row r="238" spans="1:18" ht="12.75" customHeight="1">
      <c r="A238" s="5"/>
      <c r="B238" s="107"/>
      <c r="D238" s="7"/>
      <c r="E238" s="7"/>
      <c r="F238" s="7"/>
      <c r="G238" s="107"/>
      <c r="H238" s="107"/>
      <c r="I238" s="107"/>
      <c r="J238" s="107"/>
      <c r="K238" s="107"/>
      <c r="L238" s="107"/>
      <c r="M238" s="107"/>
      <c r="N238" s="107"/>
      <c r="O238" s="107"/>
      <c r="P238" s="8"/>
      <c r="Q238" s="107"/>
      <c r="R238" s="107"/>
    </row>
    <row r="239" spans="1:18">
      <c r="A239" s="5"/>
      <c r="B239" s="107"/>
      <c r="D239" s="7"/>
      <c r="E239" s="7"/>
      <c r="F239" s="7"/>
      <c r="G239" s="107"/>
      <c r="H239" s="107"/>
      <c r="I239" s="107"/>
      <c r="J239" s="107"/>
      <c r="K239" s="107"/>
      <c r="L239" s="107"/>
      <c r="M239" s="107"/>
      <c r="N239" s="107"/>
      <c r="O239" s="107"/>
      <c r="P239" s="8"/>
      <c r="Q239" s="107"/>
      <c r="R239" s="107"/>
    </row>
    <row r="240" spans="1:18" ht="12.75" customHeight="1">
      <c r="A240" s="5"/>
      <c r="B240" s="107"/>
      <c r="D240" s="7"/>
      <c r="E240" s="7"/>
      <c r="F240" s="7"/>
      <c r="G240" s="107"/>
      <c r="H240" s="107"/>
      <c r="I240" s="107"/>
      <c r="J240" s="107"/>
      <c r="K240" s="107"/>
      <c r="L240" s="107"/>
      <c r="M240" s="107"/>
      <c r="N240" s="107"/>
      <c r="O240" s="107"/>
      <c r="P240" s="8"/>
      <c r="Q240" s="107"/>
      <c r="R240" s="107"/>
    </row>
    <row r="241" spans="1:18" ht="12.75" customHeight="1">
      <c r="A241" s="5"/>
      <c r="B241" s="107"/>
      <c r="D241" s="7"/>
      <c r="E241" s="7"/>
      <c r="F241" s="7"/>
      <c r="G241" s="107"/>
      <c r="H241" s="107"/>
      <c r="I241" s="107"/>
      <c r="J241" s="107"/>
      <c r="K241" s="107"/>
      <c r="L241" s="107"/>
      <c r="M241" s="107"/>
      <c r="N241" s="107"/>
      <c r="O241" s="107"/>
      <c r="P241" s="8"/>
      <c r="Q241" s="107"/>
      <c r="R241" s="107"/>
    </row>
    <row r="242" spans="1:18">
      <c r="A242" s="5"/>
      <c r="B242" s="107"/>
      <c r="D242" s="7"/>
      <c r="E242" s="7"/>
      <c r="F242" s="7"/>
      <c r="G242" s="107"/>
      <c r="H242" s="107"/>
      <c r="I242" s="107"/>
      <c r="J242" s="107"/>
      <c r="K242" s="107"/>
      <c r="L242" s="107"/>
      <c r="M242" s="107"/>
      <c r="N242" s="107"/>
      <c r="O242" s="107"/>
      <c r="P242" s="8"/>
      <c r="Q242" s="107"/>
      <c r="R242" s="107"/>
    </row>
    <row r="243" spans="1:18">
      <c r="A243" s="5"/>
      <c r="B243" s="107"/>
      <c r="D243" s="7"/>
      <c r="E243" s="7"/>
      <c r="F243" s="7"/>
      <c r="G243" s="107"/>
      <c r="H243" s="107"/>
      <c r="I243" s="107"/>
      <c r="J243" s="107"/>
      <c r="K243" s="107"/>
      <c r="L243" s="107"/>
      <c r="M243" s="107"/>
      <c r="N243" s="107"/>
      <c r="O243" s="107"/>
      <c r="P243" s="8"/>
      <c r="Q243" s="107"/>
      <c r="R243" s="107"/>
    </row>
    <row r="244" spans="1:18">
      <c r="A244" s="5"/>
      <c r="B244" s="107"/>
      <c r="D244" s="7"/>
      <c r="E244" s="7"/>
      <c r="F244" s="7"/>
      <c r="G244" s="107"/>
      <c r="H244" s="107"/>
      <c r="I244" s="107"/>
      <c r="J244" s="107"/>
      <c r="K244" s="107"/>
      <c r="L244" s="107"/>
      <c r="M244" s="107"/>
      <c r="N244" s="107"/>
      <c r="O244" s="107"/>
      <c r="P244" s="8"/>
      <c r="Q244" s="107"/>
      <c r="R244" s="107"/>
    </row>
    <row r="245" spans="1:18" ht="12.75" customHeight="1">
      <c r="A245" s="5"/>
      <c r="B245" s="107"/>
      <c r="D245" s="7"/>
      <c r="E245" s="7"/>
      <c r="F245" s="7"/>
      <c r="G245" s="107"/>
      <c r="H245" s="107"/>
      <c r="I245" s="107"/>
      <c r="J245" s="107"/>
      <c r="K245" s="107"/>
      <c r="L245" s="107"/>
      <c r="M245" s="107"/>
      <c r="N245" s="107"/>
      <c r="O245" s="107"/>
      <c r="P245" s="8"/>
      <c r="Q245" s="107"/>
      <c r="R245" s="107"/>
    </row>
    <row r="246" spans="1:18" ht="12.75" hidden="1" customHeight="1">
      <c r="A246" s="5"/>
      <c r="B246" s="107"/>
      <c r="D246" s="7"/>
      <c r="E246" s="7"/>
      <c r="F246" s="7"/>
      <c r="G246" s="107"/>
      <c r="H246" s="107"/>
      <c r="I246" s="107"/>
      <c r="J246" s="107"/>
      <c r="K246" s="107"/>
      <c r="L246" s="107"/>
      <c r="M246" s="107"/>
      <c r="N246" s="107"/>
      <c r="O246" s="107"/>
      <c r="P246" s="8"/>
      <c r="Q246" s="107"/>
      <c r="R246" s="107"/>
    </row>
    <row r="247" spans="1:18" ht="12.75" hidden="1" customHeight="1">
      <c r="A247" s="5"/>
      <c r="B247" s="107"/>
      <c r="D247" s="7"/>
      <c r="E247" s="7"/>
      <c r="F247" s="7"/>
      <c r="G247" s="107"/>
      <c r="H247" s="107"/>
      <c r="I247" s="107"/>
      <c r="J247" s="107"/>
      <c r="K247" s="107"/>
      <c r="L247" s="107"/>
      <c r="M247" s="107"/>
      <c r="N247" s="107"/>
      <c r="O247" s="107"/>
      <c r="P247" s="8"/>
      <c r="Q247" s="107"/>
      <c r="R247" s="107"/>
    </row>
    <row r="248" spans="1:18">
      <c r="A248" s="5"/>
      <c r="B248" s="107"/>
      <c r="D248" s="7"/>
      <c r="E248" s="7"/>
      <c r="F248" s="7"/>
      <c r="G248" s="107"/>
      <c r="H248" s="107"/>
      <c r="I248" s="107"/>
      <c r="J248" s="107"/>
      <c r="K248" s="107"/>
      <c r="L248" s="107"/>
      <c r="M248" s="107"/>
      <c r="N248" s="107"/>
      <c r="O248" s="107"/>
      <c r="P248" s="8"/>
      <c r="Q248" s="107"/>
      <c r="R248" s="107"/>
    </row>
    <row r="249" spans="1:18">
      <c r="A249" s="5"/>
      <c r="B249" s="107"/>
      <c r="D249" s="7"/>
      <c r="E249" s="7"/>
      <c r="F249" s="7"/>
      <c r="G249" s="107"/>
      <c r="H249" s="107"/>
      <c r="I249" s="107"/>
      <c r="J249" s="107"/>
      <c r="K249" s="107"/>
      <c r="L249" s="107"/>
      <c r="M249" s="107"/>
      <c r="N249" s="107"/>
      <c r="O249" s="107"/>
      <c r="P249" s="8"/>
      <c r="Q249" s="107"/>
      <c r="R249" s="107"/>
    </row>
    <row r="250" spans="1:18">
      <c r="A250" s="5"/>
      <c r="B250" s="107"/>
      <c r="D250" s="7"/>
      <c r="E250" s="7"/>
      <c r="F250" s="7"/>
      <c r="G250" s="107"/>
      <c r="H250" s="107"/>
      <c r="I250" s="107"/>
      <c r="J250" s="107"/>
      <c r="K250" s="107"/>
      <c r="L250" s="107"/>
      <c r="M250" s="107"/>
      <c r="N250" s="107"/>
      <c r="O250" s="107"/>
      <c r="P250" s="8"/>
      <c r="Q250" s="107"/>
      <c r="R250" s="107"/>
    </row>
    <row r="251" spans="1:18">
      <c r="A251" s="5"/>
      <c r="B251" s="107"/>
      <c r="D251" s="7"/>
      <c r="E251" s="7"/>
      <c r="F251" s="7"/>
      <c r="G251" s="107"/>
      <c r="H251" s="107"/>
      <c r="I251" s="107"/>
      <c r="J251" s="107"/>
      <c r="K251" s="107"/>
      <c r="L251" s="107"/>
      <c r="M251" s="107"/>
      <c r="N251" s="107"/>
      <c r="O251" s="107"/>
      <c r="P251" s="8"/>
      <c r="Q251" s="107"/>
      <c r="R251" s="107"/>
    </row>
    <row r="252" spans="1:18">
      <c r="A252" s="5"/>
      <c r="B252" s="107"/>
      <c r="D252" s="7"/>
      <c r="E252" s="7"/>
      <c r="F252" s="7"/>
      <c r="G252" s="107"/>
      <c r="H252" s="107"/>
      <c r="I252" s="107"/>
      <c r="J252" s="107"/>
      <c r="K252" s="107"/>
      <c r="L252" s="107"/>
      <c r="M252" s="107"/>
      <c r="N252" s="107"/>
      <c r="O252" s="107"/>
      <c r="P252" s="8"/>
      <c r="Q252" s="107"/>
      <c r="R252" s="107"/>
    </row>
    <row r="253" spans="1:18">
      <c r="A253" s="5"/>
      <c r="B253" s="107"/>
      <c r="D253" s="7"/>
      <c r="E253" s="7"/>
      <c r="F253" s="7"/>
      <c r="G253" s="107"/>
      <c r="H253" s="107"/>
      <c r="I253" s="107"/>
      <c r="J253" s="107"/>
      <c r="K253" s="107"/>
      <c r="L253" s="107"/>
      <c r="M253" s="107"/>
      <c r="N253" s="107"/>
      <c r="O253" s="107"/>
      <c r="P253" s="8"/>
      <c r="Q253" s="107"/>
      <c r="R253" s="107"/>
    </row>
    <row r="254" spans="1:18">
      <c r="A254" s="5"/>
      <c r="B254" s="107"/>
      <c r="D254" s="7"/>
      <c r="E254" s="7"/>
      <c r="F254" s="7"/>
      <c r="G254" s="107"/>
      <c r="H254" s="107"/>
      <c r="I254" s="107"/>
      <c r="J254" s="107"/>
      <c r="K254" s="107"/>
      <c r="L254" s="107"/>
      <c r="M254" s="107"/>
      <c r="N254" s="107"/>
      <c r="O254" s="107"/>
      <c r="P254" s="8"/>
      <c r="Q254" s="107"/>
      <c r="R254" s="107"/>
    </row>
    <row r="255" spans="1:18" hidden="1">
      <c r="A255" s="5"/>
      <c r="B255" s="107"/>
      <c r="D255" s="7"/>
      <c r="E255" s="7"/>
      <c r="F255" s="7"/>
      <c r="G255" s="107"/>
      <c r="H255" s="107"/>
      <c r="I255" s="107"/>
      <c r="J255" s="107"/>
      <c r="K255" s="107"/>
      <c r="L255" s="107"/>
      <c r="M255" s="107"/>
      <c r="N255" s="107"/>
      <c r="O255" s="107"/>
      <c r="P255" s="8"/>
      <c r="Q255" s="107"/>
      <c r="R255" s="107"/>
    </row>
    <row r="256" spans="1:18" hidden="1">
      <c r="A256" s="5"/>
      <c r="B256" s="107"/>
      <c r="D256" s="7"/>
      <c r="E256" s="7"/>
      <c r="F256" s="7"/>
      <c r="G256" s="107"/>
      <c r="H256" s="107"/>
      <c r="I256" s="107"/>
      <c r="J256" s="107"/>
      <c r="K256" s="107"/>
      <c r="L256" s="107"/>
      <c r="M256" s="107"/>
      <c r="N256" s="107"/>
      <c r="O256" s="107"/>
      <c r="P256" s="8"/>
      <c r="Q256" s="107"/>
      <c r="R256" s="107"/>
    </row>
    <row r="257" spans="1:18" hidden="1">
      <c r="A257" s="5"/>
      <c r="B257" s="107"/>
      <c r="D257" s="7"/>
      <c r="E257" s="7"/>
      <c r="F257" s="7"/>
      <c r="G257" s="107"/>
      <c r="H257" s="107"/>
      <c r="I257" s="107"/>
      <c r="J257" s="107"/>
      <c r="K257" s="107"/>
      <c r="L257" s="107"/>
      <c r="M257" s="107"/>
      <c r="N257" s="107"/>
      <c r="O257" s="107"/>
      <c r="P257" s="8"/>
      <c r="Q257" s="107"/>
      <c r="R257" s="107"/>
    </row>
    <row r="258" spans="1:18">
      <c r="A258" s="5"/>
      <c r="B258" s="107"/>
      <c r="D258" s="7"/>
      <c r="E258" s="7"/>
      <c r="F258" s="7"/>
      <c r="G258" s="107"/>
      <c r="H258" s="107"/>
      <c r="I258" s="107"/>
      <c r="J258" s="107"/>
      <c r="K258" s="107"/>
      <c r="L258" s="107"/>
      <c r="M258" s="107"/>
      <c r="N258" s="107"/>
      <c r="O258" s="107"/>
      <c r="P258" s="8"/>
      <c r="Q258" s="107"/>
      <c r="R258" s="107"/>
    </row>
    <row r="259" spans="1:18" ht="12.75" customHeight="1">
      <c r="A259" s="5"/>
      <c r="B259" s="107"/>
      <c r="D259" s="7"/>
      <c r="E259" s="7"/>
      <c r="F259" s="7"/>
      <c r="G259" s="107"/>
      <c r="H259" s="107"/>
      <c r="I259" s="107"/>
      <c r="J259" s="107"/>
      <c r="K259" s="107"/>
      <c r="L259" s="107"/>
      <c r="M259" s="107"/>
      <c r="N259" s="107"/>
      <c r="O259" s="107"/>
      <c r="P259" s="8"/>
      <c r="Q259" s="107"/>
      <c r="R259" s="107"/>
    </row>
    <row r="260" spans="1:18" ht="12.75" customHeight="1">
      <c r="A260" s="5"/>
      <c r="B260" s="107"/>
      <c r="D260" s="7"/>
      <c r="E260" s="7"/>
      <c r="F260" s="7"/>
      <c r="G260" s="107"/>
      <c r="H260" s="107"/>
      <c r="I260" s="107"/>
      <c r="J260" s="107"/>
      <c r="K260" s="107"/>
      <c r="L260" s="107"/>
      <c r="M260" s="107"/>
      <c r="N260" s="107"/>
      <c r="O260" s="107"/>
      <c r="P260" s="8"/>
      <c r="Q260" s="107"/>
      <c r="R260" s="107"/>
    </row>
    <row r="261" spans="1:18" ht="12.75" customHeight="1">
      <c r="A261" s="5"/>
      <c r="B261" s="107"/>
      <c r="D261" s="7"/>
      <c r="E261" s="7"/>
      <c r="F261" s="7"/>
      <c r="G261" s="107"/>
      <c r="H261" s="107"/>
      <c r="I261" s="107"/>
      <c r="J261" s="107"/>
      <c r="K261" s="107"/>
      <c r="L261" s="107"/>
      <c r="M261" s="107"/>
      <c r="N261" s="107"/>
      <c r="O261" s="107"/>
      <c r="P261" s="8"/>
      <c r="Q261" s="107"/>
      <c r="R261" s="107"/>
    </row>
    <row r="262" spans="1:18" ht="12.75" customHeight="1">
      <c r="A262" s="5"/>
      <c r="B262" s="107"/>
      <c r="D262" s="7"/>
      <c r="E262" s="7"/>
      <c r="F262" s="7"/>
      <c r="G262" s="107"/>
      <c r="H262" s="107"/>
      <c r="I262" s="107"/>
      <c r="J262" s="107"/>
      <c r="K262" s="107"/>
      <c r="L262" s="107"/>
      <c r="M262" s="107"/>
      <c r="N262" s="107"/>
      <c r="O262" s="107"/>
      <c r="P262" s="8"/>
      <c r="Q262" s="107"/>
      <c r="R262" s="107"/>
    </row>
    <row r="263" spans="1:18" ht="12.75" customHeight="1">
      <c r="A263" s="5"/>
      <c r="B263" s="107"/>
      <c r="D263" s="7"/>
      <c r="E263" s="7"/>
      <c r="F263" s="7"/>
      <c r="G263" s="107"/>
      <c r="H263" s="107"/>
      <c r="I263" s="107"/>
      <c r="J263" s="107"/>
      <c r="K263" s="107"/>
      <c r="L263" s="107"/>
      <c r="M263" s="107"/>
      <c r="N263" s="107"/>
      <c r="O263" s="107"/>
      <c r="P263" s="8"/>
      <c r="Q263" s="107"/>
      <c r="R263" s="107"/>
    </row>
    <row r="264" spans="1:18" ht="12.75" customHeight="1">
      <c r="A264" s="5"/>
      <c r="B264" s="107"/>
      <c r="D264" s="7"/>
      <c r="E264" s="7"/>
      <c r="F264" s="7"/>
      <c r="G264" s="107"/>
      <c r="H264" s="107"/>
      <c r="I264" s="107"/>
      <c r="J264" s="107"/>
      <c r="K264" s="107"/>
      <c r="L264" s="107"/>
      <c r="M264" s="107"/>
      <c r="N264" s="107"/>
      <c r="O264" s="107"/>
      <c r="P264" s="8"/>
      <c r="Q264" s="107"/>
      <c r="R264" s="107"/>
    </row>
    <row r="265" spans="1:18" ht="12.75" customHeight="1">
      <c r="A265" s="5"/>
      <c r="B265" s="107"/>
      <c r="D265" s="7"/>
      <c r="E265" s="7"/>
      <c r="F265" s="7"/>
      <c r="G265" s="107"/>
      <c r="H265" s="107"/>
      <c r="I265" s="107"/>
      <c r="J265" s="107"/>
      <c r="K265" s="107"/>
      <c r="L265" s="107"/>
      <c r="M265" s="107"/>
      <c r="N265" s="107"/>
      <c r="O265" s="107"/>
      <c r="P265" s="8"/>
      <c r="Q265" s="107"/>
      <c r="R265" s="107"/>
    </row>
    <row r="266" spans="1:18" ht="12.75" customHeight="1">
      <c r="A266" s="5"/>
      <c r="B266" s="107"/>
      <c r="D266" s="7"/>
      <c r="E266" s="7"/>
      <c r="F266" s="7"/>
      <c r="G266" s="107"/>
      <c r="H266" s="107"/>
      <c r="I266" s="107"/>
      <c r="J266" s="107"/>
      <c r="K266" s="107"/>
      <c r="L266" s="107"/>
      <c r="M266" s="107"/>
      <c r="N266" s="107"/>
      <c r="O266" s="107"/>
      <c r="P266" s="8"/>
      <c r="Q266" s="107"/>
      <c r="R266" s="107"/>
    </row>
    <row r="267" spans="1:18" ht="12.75" customHeight="1">
      <c r="A267" s="5"/>
      <c r="B267" s="107"/>
      <c r="D267" s="7"/>
      <c r="E267" s="7"/>
      <c r="F267" s="7"/>
      <c r="G267" s="107"/>
      <c r="H267" s="107"/>
      <c r="I267" s="107"/>
      <c r="J267" s="107"/>
      <c r="K267" s="107"/>
      <c r="L267" s="107"/>
      <c r="M267" s="107"/>
      <c r="N267" s="107"/>
      <c r="O267" s="107"/>
      <c r="P267" s="8"/>
      <c r="Q267" s="107"/>
      <c r="R267" s="107"/>
    </row>
    <row r="268" spans="1:18" ht="12.75" customHeight="1">
      <c r="A268" s="5"/>
      <c r="B268" s="107"/>
      <c r="D268" s="7"/>
      <c r="E268" s="7"/>
      <c r="F268" s="7"/>
      <c r="G268" s="107"/>
      <c r="H268" s="107"/>
      <c r="I268" s="107"/>
      <c r="J268" s="107"/>
      <c r="K268" s="107"/>
      <c r="L268" s="107"/>
      <c r="M268" s="107"/>
      <c r="N268" s="107"/>
      <c r="O268" s="107"/>
      <c r="P268" s="8"/>
      <c r="Q268" s="107"/>
      <c r="R268" s="107"/>
    </row>
    <row r="269" spans="1:18" ht="12.75" customHeight="1">
      <c r="A269" s="5"/>
      <c r="B269" s="107"/>
      <c r="D269" s="7"/>
      <c r="E269" s="7"/>
      <c r="F269" s="7"/>
      <c r="G269" s="107"/>
      <c r="H269" s="107"/>
      <c r="I269" s="107"/>
      <c r="J269" s="107"/>
      <c r="K269" s="107"/>
      <c r="L269" s="107"/>
      <c r="M269" s="107"/>
      <c r="N269" s="107"/>
      <c r="O269" s="107"/>
      <c r="P269" s="8"/>
      <c r="Q269" s="107"/>
      <c r="R269" s="107"/>
    </row>
    <row r="270" spans="1:18" ht="12.75" customHeight="1">
      <c r="A270" s="5"/>
      <c r="B270" s="107"/>
      <c r="D270" s="7"/>
      <c r="E270" s="7"/>
      <c r="F270" s="7"/>
      <c r="G270" s="107"/>
      <c r="H270" s="107"/>
      <c r="I270" s="107"/>
      <c r="J270" s="107"/>
      <c r="K270" s="107"/>
      <c r="L270" s="107"/>
      <c r="M270" s="107"/>
      <c r="N270" s="107"/>
      <c r="O270" s="107"/>
      <c r="P270" s="8"/>
      <c r="Q270" s="107"/>
      <c r="R270" s="107"/>
    </row>
    <row r="271" spans="1:18" ht="12.75" customHeight="1">
      <c r="A271" s="5"/>
      <c r="B271" s="107"/>
      <c r="D271" s="7"/>
      <c r="E271" s="7"/>
      <c r="F271" s="7"/>
      <c r="G271" s="107"/>
      <c r="H271" s="107"/>
      <c r="I271" s="107"/>
      <c r="J271" s="107"/>
      <c r="K271" s="107"/>
      <c r="L271" s="107"/>
      <c r="M271" s="107"/>
      <c r="N271" s="107"/>
      <c r="O271" s="107"/>
      <c r="P271" s="8"/>
      <c r="Q271" s="107"/>
      <c r="R271" s="107"/>
    </row>
    <row r="272" spans="1:18" ht="12.75" customHeight="1">
      <c r="A272" s="5"/>
      <c r="B272" s="107"/>
      <c r="D272" s="7"/>
      <c r="E272" s="7"/>
      <c r="F272" s="7"/>
      <c r="G272" s="107"/>
      <c r="H272" s="107"/>
      <c r="I272" s="107"/>
      <c r="J272" s="107"/>
      <c r="K272" s="107"/>
      <c r="L272" s="107"/>
      <c r="M272" s="107"/>
      <c r="N272" s="107"/>
      <c r="O272" s="107"/>
      <c r="P272" s="8"/>
      <c r="Q272" s="107"/>
      <c r="R272" s="107"/>
    </row>
    <row r="273" spans="1:18" ht="12.75" customHeight="1">
      <c r="A273" s="5"/>
      <c r="B273" s="107"/>
      <c r="D273" s="7"/>
      <c r="E273" s="7"/>
      <c r="F273" s="7"/>
      <c r="G273" s="107"/>
      <c r="H273" s="107"/>
      <c r="I273" s="107"/>
      <c r="J273" s="107"/>
      <c r="K273" s="107"/>
      <c r="L273" s="107"/>
      <c r="M273" s="107"/>
      <c r="N273" s="107"/>
      <c r="O273" s="107"/>
      <c r="P273" s="8"/>
      <c r="Q273" s="107"/>
      <c r="R273" s="107"/>
    </row>
  </sheetData>
  <mergeCells count="141">
    <mergeCell ref="B209:D209"/>
    <mergeCell ref="A202:D202"/>
    <mergeCell ref="B203:D203"/>
    <mergeCell ref="B204:D204"/>
    <mergeCell ref="B205:D205"/>
    <mergeCell ref="B206:D206"/>
    <mergeCell ref="B207:D207"/>
    <mergeCell ref="A193:B193"/>
    <mergeCell ref="A194:B194"/>
    <mergeCell ref="A195:B195"/>
    <mergeCell ref="A196:B196"/>
    <mergeCell ref="A197:B197"/>
    <mergeCell ref="A198:B198"/>
    <mergeCell ref="A183:B183"/>
    <mergeCell ref="A184:B184"/>
    <mergeCell ref="B185:P185"/>
    <mergeCell ref="I189:P189"/>
    <mergeCell ref="A191:B191"/>
    <mergeCell ref="A192:B192"/>
    <mergeCell ref="A173:B173"/>
    <mergeCell ref="A174:B174"/>
    <mergeCell ref="A182:B182"/>
    <mergeCell ref="A175:P175"/>
    <mergeCell ref="A176:P176"/>
    <mergeCell ref="B177:P177"/>
    <mergeCell ref="B161:P161"/>
    <mergeCell ref="I166:P166"/>
    <mergeCell ref="A168:B168"/>
    <mergeCell ref="A169:B169"/>
    <mergeCell ref="A170:B170"/>
    <mergeCell ref="C171:P171"/>
    <mergeCell ref="A151:B151"/>
    <mergeCell ref="A158:B158"/>
    <mergeCell ref="A159:B159"/>
    <mergeCell ref="A160:B160"/>
    <mergeCell ref="A152:P152"/>
    <mergeCell ref="B153:P153"/>
    <mergeCell ref="A141:B141"/>
    <mergeCell ref="A142:B142"/>
    <mergeCell ref="B143:P143"/>
    <mergeCell ref="A148:B148"/>
    <mergeCell ref="A149:B149"/>
    <mergeCell ref="A150:B150"/>
    <mergeCell ref="B129:P129"/>
    <mergeCell ref="A131:B131"/>
    <mergeCell ref="A132:B132"/>
    <mergeCell ref="A133:B133"/>
    <mergeCell ref="B134:P134"/>
    <mergeCell ref="A140:B140"/>
    <mergeCell ref="A123:B123"/>
    <mergeCell ref="A124:B124"/>
    <mergeCell ref="A125:B125"/>
    <mergeCell ref="A126:B126"/>
    <mergeCell ref="A127:P127"/>
    <mergeCell ref="A128:P128"/>
    <mergeCell ref="B110:P110"/>
    <mergeCell ref="A117:B117"/>
    <mergeCell ref="A118:B118"/>
    <mergeCell ref="A119:B119"/>
    <mergeCell ref="B120:P120"/>
    <mergeCell ref="A122:B122"/>
    <mergeCell ref="A102:B102"/>
    <mergeCell ref="A103:P103"/>
    <mergeCell ref="B104:P104"/>
    <mergeCell ref="A107:B107"/>
    <mergeCell ref="A108:B108"/>
    <mergeCell ref="A109:B109"/>
    <mergeCell ref="A92:B92"/>
    <mergeCell ref="A93:B93"/>
    <mergeCell ref="A99:B99"/>
    <mergeCell ref="A100:B100"/>
    <mergeCell ref="A101:B101"/>
    <mergeCell ref="B94:P94"/>
    <mergeCell ref="B81:P81"/>
    <mergeCell ref="A84:B84"/>
    <mergeCell ref="A85:B85"/>
    <mergeCell ref="A86:B86"/>
    <mergeCell ref="A91:B91"/>
    <mergeCell ref="A78:B78"/>
    <mergeCell ref="A79:B79"/>
    <mergeCell ref="A80:B80"/>
    <mergeCell ref="A74:P74"/>
    <mergeCell ref="A75:P75"/>
    <mergeCell ref="B76:P76"/>
    <mergeCell ref="B87:P87"/>
    <mergeCell ref="B64:P64"/>
    <mergeCell ref="A69:B69"/>
    <mergeCell ref="A70:B70"/>
    <mergeCell ref="A71:B71"/>
    <mergeCell ref="A72:B72"/>
    <mergeCell ref="A73:B73"/>
    <mergeCell ref="A54:B54"/>
    <mergeCell ref="A55:B55"/>
    <mergeCell ref="B56:P56"/>
    <mergeCell ref="A61:B61"/>
    <mergeCell ref="A62:B62"/>
    <mergeCell ref="A63:B63"/>
    <mergeCell ref="A47:B47"/>
    <mergeCell ref="A48:B48"/>
    <mergeCell ref="A53:B53"/>
    <mergeCell ref="A30:B30"/>
    <mergeCell ref="A31:B31"/>
    <mergeCell ref="B32:P32"/>
    <mergeCell ref="A38:B38"/>
    <mergeCell ref="A39:B39"/>
    <mergeCell ref="A40:B40"/>
    <mergeCell ref="B41:P41"/>
    <mergeCell ref="A49:P49"/>
    <mergeCell ref="B50:P50"/>
    <mergeCell ref="B19:P19"/>
    <mergeCell ref="A22:B22"/>
    <mergeCell ref="A23:B23"/>
    <mergeCell ref="A24:B24"/>
    <mergeCell ref="B25:P25"/>
    <mergeCell ref="A29:B29"/>
    <mergeCell ref="L14:L15"/>
    <mergeCell ref="M14:M15"/>
    <mergeCell ref="N14:N15"/>
    <mergeCell ref="A18:P18"/>
    <mergeCell ref="A17:P17"/>
    <mergeCell ref="A16:P16"/>
    <mergeCell ref="Q11:Q15"/>
    <mergeCell ref="C12:C15"/>
    <mergeCell ref="D12:D15"/>
    <mergeCell ref="E12:E15"/>
    <mergeCell ref="F12:F15"/>
    <mergeCell ref="I12:I15"/>
    <mergeCell ref="J12:J15"/>
    <mergeCell ref="K12:O12"/>
    <mergeCell ref="P12:P15"/>
    <mergeCell ref="K13:K15"/>
    <mergeCell ref="A2:P2"/>
    <mergeCell ref="A3:P3"/>
    <mergeCell ref="A11:A15"/>
    <mergeCell ref="B11:B15"/>
    <mergeCell ref="C11:F11"/>
    <mergeCell ref="G11:G15"/>
    <mergeCell ref="H11:H15"/>
    <mergeCell ref="I11:P11"/>
    <mergeCell ref="L13:N13"/>
    <mergeCell ref="O13:O15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6"/>
  <sheetViews>
    <sheetView showGridLines="0" zoomScaleNormal="100" zoomScaleSheetLayoutView="90" zoomScalePageLayoutView="55" workbookViewId="0"/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3" customWidth="1"/>
    <col min="5" max="5" width="8" style="3" customWidth="1"/>
    <col min="6" max="6" width="9" style="3" customWidth="1"/>
    <col min="7" max="7" width="8" customWidth="1"/>
    <col min="8" max="8" width="10" customWidth="1"/>
    <col min="9" max="9" width="12.42578125" customWidth="1"/>
    <col min="10" max="10" width="12.5703125" customWidth="1"/>
    <col min="11" max="11" width="6.140625" customWidth="1"/>
    <col min="12" max="12" width="5.85546875" customWidth="1"/>
    <col min="13" max="13" width="7.28515625" customWidth="1"/>
    <col min="14" max="14" width="7.140625" customWidth="1"/>
    <col min="15" max="15" width="6.7109375" customWidth="1"/>
    <col min="16" max="16" width="6.7109375" style="4" customWidth="1"/>
    <col min="17" max="18" width="5.7109375" customWidth="1"/>
  </cols>
  <sheetData>
    <row r="1" spans="1:18">
      <c r="A1" s="5"/>
      <c r="B1" s="107"/>
      <c r="D1" s="7"/>
      <c r="E1" s="7"/>
      <c r="F1" s="7"/>
      <c r="G1" s="107"/>
      <c r="H1" s="107"/>
      <c r="I1" s="107"/>
      <c r="J1" s="107"/>
      <c r="K1" s="107"/>
      <c r="L1" s="107"/>
      <c r="M1" s="107"/>
      <c r="N1" s="107"/>
      <c r="O1" s="107"/>
      <c r="P1" s="8"/>
      <c r="Q1" s="107"/>
      <c r="R1" s="107"/>
    </row>
    <row r="2" spans="1:18" ht="15.7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07"/>
      <c r="R2" s="107"/>
    </row>
    <row r="3" spans="1:18" ht="15.75">
      <c r="A3" s="141" t="s">
        <v>185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07"/>
      <c r="R3" s="107"/>
    </row>
    <row r="4" spans="1:18" ht="15.75">
      <c r="A4" s="10"/>
      <c r="B4" s="108"/>
      <c r="C4" s="11"/>
      <c r="D4" s="11"/>
      <c r="E4" s="11"/>
      <c r="F4" s="11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7"/>
      <c r="R4" s="107"/>
    </row>
    <row r="5" spans="1:18" ht="15.75">
      <c r="A5" s="5"/>
      <c r="B5" s="13" t="s">
        <v>1</v>
      </c>
      <c r="C5" s="14"/>
      <c r="D5" s="15"/>
      <c r="E5" s="15"/>
      <c r="F5" s="15"/>
      <c r="G5" s="8"/>
      <c r="H5" s="8"/>
      <c r="I5" s="8"/>
      <c r="J5" s="118"/>
      <c r="K5" s="11"/>
      <c r="L5" s="11" t="s">
        <v>188</v>
      </c>
      <c r="M5" s="11"/>
      <c r="N5" s="118"/>
      <c r="O5" s="8"/>
      <c r="P5" s="8"/>
      <c r="Q5" s="107"/>
      <c r="R5" s="107"/>
    </row>
    <row r="6" spans="1:18">
      <c r="A6" s="5"/>
      <c r="B6" s="12" t="s">
        <v>2</v>
      </c>
      <c r="D6" s="7"/>
      <c r="E6" s="7"/>
      <c r="F6" s="7"/>
      <c r="G6" s="107"/>
      <c r="H6" s="107"/>
      <c r="I6" s="107"/>
      <c r="J6" s="107"/>
      <c r="K6" s="107"/>
      <c r="L6" s="107"/>
      <c r="M6" s="107"/>
      <c r="N6" s="107"/>
      <c r="O6" s="107"/>
      <c r="P6" s="8"/>
      <c r="Q6" s="107"/>
      <c r="R6" s="107"/>
    </row>
    <row r="7" spans="1:18">
      <c r="A7" s="5"/>
      <c r="B7" s="12" t="s">
        <v>3</v>
      </c>
      <c r="D7" s="7"/>
      <c r="E7" s="7"/>
      <c r="F7" s="7"/>
      <c r="G7" s="107"/>
      <c r="H7" s="107"/>
      <c r="I7" s="107"/>
      <c r="J7" s="107"/>
      <c r="K7" s="107"/>
      <c r="L7" s="107"/>
      <c r="M7" s="107"/>
      <c r="N7" s="107"/>
      <c r="O7" s="107"/>
      <c r="P7" s="8"/>
      <c r="Q7" s="107"/>
      <c r="R7" s="107"/>
    </row>
    <row r="8" spans="1:18">
      <c r="A8" s="5"/>
      <c r="B8" s="12" t="s">
        <v>4</v>
      </c>
      <c r="D8" s="7"/>
      <c r="E8" s="7"/>
      <c r="F8" s="7"/>
      <c r="G8" s="107"/>
      <c r="H8" s="107"/>
      <c r="I8" s="107"/>
      <c r="J8" s="107"/>
      <c r="K8" s="107"/>
      <c r="L8" s="107"/>
      <c r="M8" s="107"/>
      <c r="N8" s="107"/>
      <c r="O8" s="107"/>
      <c r="P8" s="8"/>
      <c r="Q8" s="107"/>
      <c r="R8" s="107"/>
    </row>
    <row r="9" spans="1:18">
      <c r="A9" s="5"/>
      <c r="B9" s="12" t="s">
        <v>5</v>
      </c>
      <c r="C9" s="16"/>
      <c r="D9" s="16"/>
      <c r="E9" s="7"/>
      <c r="F9" s="7"/>
      <c r="G9" s="107"/>
      <c r="H9" s="107"/>
      <c r="I9" s="107"/>
      <c r="J9" s="107"/>
      <c r="K9" s="107"/>
      <c r="L9" s="107"/>
      <c r="M9" s="107"/>
      <c r="N9" s="107"/>
      <c r="O9" s="107"/>
      <c r="P9" s="8"/>
      <c r="Q9" s="107"/>
      <c r="R9" s="107"/>
    </row>
    <row r="10" spans="1:18">
      <c r="A10" s="5"/>
      <c r="B10" s="17"/>
      <c r="D10" s="2"/>
      <c r="E10" s="7"/>
      <c r="F10" s="7"/>
      <c r="G10" s="107"/>
      <c r="H10" s="107"/>
      <c r="I10" s="107"/>
      <c r="J10" s="107"/>
      <c r="K10" s="107"/>
      <c r="L10" s="107"/>
      <c r="M10" s="107"/>
      <c r="N10" s="107"/>
      <c r="O10" s="107"/>
      <c r="P10" s="8"/>
      <c r="Q10" s="107"/>
      <c r="R10" s="107"/>
    </row>
    <row r="11" spans="1:18" ht="12.75" customHeight="1">
      <c r="A11" s="142" t="s">
        <v>6</v>
      </c>
      <c r="B11" s="145" t="s">
        <v>7</v>
      </c>
      <c r="C11" s="148" t="s">
        <v>8</v>
      </c>
      <c r="D11" s="149"/>
      <c r="E11" s="149"/>
      <c r="F11" s="150"/>
      <c r="G11" s="151" t="s">
        <v>9</v>
      </c>
      <c r="H11" s="154" t="s">
        <v>10</v>
      </c>
      <c r="I11" s="157" t="s">
        <v>11</v>
      </c>
      <c r="J11" s="158"/>
      <c r="K11" s="158"/>
      <c r="L11" s="158"/>
      <c r="M11" s="158"/>
      <c r="N11" s="158"/>
      <c r="O11" s="158"/>
      <c r="P11" s="158"/>
      <c r="Q11" s="165"/>
      <c r="R11" s="107"/>
    </row>
    <row r="12" spans="1:18" ht="28.5" customHeight="1">
      <c r="A12" s="143"/>
      <c r="B12" s="146"/>
      <c r="C12" s="166" t="s">
        <v>12</v>
      </c>
      <c r="D12" s="169" t="s">
        <v>13</v>
      </c>
      <c r="E12" s="169" t="s">
        <v>14</v>
      </c>
      <c r="F12" s="172" t="s">
        <v>138</v>
      </c>
      <c r="G12" s="152"/>
      <c r="H12" s="155"/>
      <c r="I12" s="173" t="s">
        <v>142</v>
      </c>
      <c r="J12" s="173" t="s">
        <v>143</v>
      </c>
      <c r="K12" s="159" t="s">
        <v>13</v>
      </c>
      <c r="L12" s="160"/>
      <c r="M12" s="160"/>
      <c r="N12" s="160"/>
      <c r="O12" s="161"/>
      <c r="P12" s="176" t="s">
        <v>14</v>
      </c>
      <c r="Q12" s="165"/>
      <c r="R12" s="107"/>
    </row>
    <row r="13" spans="1:18" ht="15.95" customHeight="1">
      <c r="A13" s="143"/>
      <c r="B13" s="146"/>
      <c r="C13" s="167"/>
      <c r="D13" s="170"/>
      <c r="E13" s="170"/>
      <c r="F13" s="170"/>
      <c r="G13" s="152"/>
      <c r="H13" s="155"/>
      <c r="I13" s="174"/>
      <c r="J13" s="174"/>
      <c r="K13" s="162" t="s">
        <v>12</v>
      </c>
      <c r="L13" s="159" t="s">
        <v>139</v>
      </c>
      <c r="M13" s="160"/>
      <c r="N13" s="161"/>
      <c r="O13" s="162" t="s">
        <v>140</v>
      </c>
      <c r="P13" s="177"/>
      <c r="Q13" s="165"/>
      <c r="R13" s="107"/>
    </row>
    <row r="14" spans="1:18" ht="11.25" customHeight="1">
      <c r="A14" s="143"/>
      <c r="B14" s="146"/>
      <c r="C14" s="167"/>
      <c r="D14" s="170"/>
      <c r="E14" s="170"/>
      <c r="F14" s="170"/>
      <c r="G14" s="152"/>
      <c r="H14" s="155"/>
      <c r="I14" s="174"/>
      <c r="J14" s="174"/>
      <c r="K14" s="163"/>
      <c r="L14" s="162" t="s">
        <v>141</v>
      </c>
      <c r="M14" s="163" t="s">
        <v>15</v>
      </c>
      <c r="N14" s="163" t="s">
        <v>117</v>
      </c>
      <c r="O14" s="163"/>
      <c r="P14" s="177"/>
      <c r="Q14" s="165"/>
      <c r="R14" s="107"/>
    </row>
    <row r="15" spans="1:18" ht="31.5" customHeight="1">
      <c r="A15" s="144"/>
      <c r="B15" s="147"/>
      <c r="C15" s="168"/>
      <c r="D15" s="171"/>
      <c r="E15" s="171"/>
      <c r="F15" s="171"/>
      <c r="G15" s="153"/>
      <c r="H15" s="156"/>
      <c r="I15" s="175"/>
      <c r="J15" s="175"/>
      <c r="K15" s="164"/>
      <c r="L15" s="164"/>
      <c r="M15" s="164"/>
      <c r="N15" s="164"/>
      <c r="O15" s="164"/>
      <c r="P15" s="178"/>
      <c r="Q15" s="165"/>
      <c r="R15" s="107"/>
    </row>
    <row r="16" spans="1:18" ht="14.25" customHeight="1">
      <c r="A16" s="187" t="s">
        <v>16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07"/>
      <c r="R16" s="107"/>
    </row>
    <row r="17" spans="1:18" ht="14.25" customHeight="1">
      <c r="A17" s="185" t="s">
        <v>17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07"/>
      <c r="R17" s="107"/>
    </row>
    <row r="18" spans="1:18">
      <c r="A18" s="183" t="s">
        <v>18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07"/>
      <c r="R18" s="107"/>
    </row>
    <row r="19" spans="1:18">
      <c r="A19" s="18" t="s">
        <v>19</v>
      </c>
      <c r="B19" s="179" t="s">
        <v>20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07"/>
      <c r="R19" s="107"/>
    </row>
    <row r="20" spans="1:18" s="23" customFormat="1">
      <c r="A20" s="93" t="s">
        <v>21</v>
      </c>
      <c r="B20" s="98" t="s">
        <v>130</v>
      </c>
      <c r="C20" s="99">
        <v>2</v>
      </c>
      <c r="D20" s="99">
        <v>1.2</v>
      </c>
      <c r="E20" s="99">
        <v>0.8</v>
      </c>
      <c r="F20" s="99">
        <v>1.6</v>
      </c>
      <c r="G20" s="100" t="s">
        <v>23</v>
      </c>
      <c r="H20" s="100" t="s">
        <v>27</v>
      </c>
      <c r="I20" s="100">
        <v>50</v>
      </c>
      <c r="J20" s="100">
        <v>40</v>
      </c>
      <c r="K20" s="100">
        <v>30</v>
      </c>
      <c r="L20" s="100">
        <v>30</v>
      </c>
      <c r="M20" s="100"/>
      <c r="N20" s="100">
        <v>30</v>
      </c>
      <c r="O20" s="100"/>
      <c r="P20" s="124">
        <v>20</v>
      </c>
    </row>
    <row r="21" spans="1:18" s="23" customFormat="1">
      <c r="A21" s="93" t="s">
        <v>25</v>
      </c>
      <c r="B21" s="24" t="s">
        <v>136</v>
      </c>
      <c r="C21" s="99">
        <v>3</v>
      </c>
      <c r="D21" s="99">
        <v>1.8</v>
      </c>
      <c r="E21" s="99">
        <v>1.2</v>
      </c>
      <c r="F21" s="99"/>
      <c r="G21" s="100" t="s">
        <v>23</v>
      </c>
      <c r="H21" s="100" t="s">
        <v>24</v>
      </c>
      <c r="I21" s="100">
        <v>75</v>
      </c>
      <c r="J21" s="100"/>
      <c r="K21" s="100">
        <v>45</v>
      </c>
      <c r="L21" s="100">
        <v>45</v>
      </c>
      <c r="M21" s="25">
        <v>45</v>
      </c>
      <c r="N21" s="25"/>
      <c r="O21" s="25"/>
      <c r="P21" s="124">
        <v>30</v>
      </c>
    </row>
    <row r="22" spans="1:18">
      <c r="A22" s="181" t="s">
        <v>30</v>
      </c>
      <c r="B22" s="182"/>
      <c r="C22" s="99">
        <f>SUM(C20:C21)</f>
        <v>5</v>
      </c>
      <c r="D22" s="99">
        <v>3</v>
      </c>
      <c r="E22" s="99">
        <v>2</v>
      </c>
      <c r="F22" s="99"/>
      <c r="G22" s="100" t="s">
        <v>31</v>
      </c>
      <c r="H22" s="100" t="s">
        <v>31</v>
      </c>
      <c r="I22" s="100">
        <f>SUM(I20:I21)</f>
        <v>125</v>
      </c>
      <c r="J22" s="100"/>
      <c r="K22" s="100">
        <v>75</v>
      </c>
      <c r="L22" s="100">
        <f>SUM(L20:L21)</f>
        <v>75</v>
      </c>
      <c r="M22" s="100">
        <f>SUM(M20:M21)</f>
        <v>45</v>
      </c>
      <c r="N22" s="100">
        <f>SUM(N20:N21)</f>
        <v>30</v>
      </c>
      <c r="O22" s="100"/>
      <c r="P22" s="124">
        <f>SUM(P20:P21)</f>
        <v>50</v>
      </c>
      <c r="Q22" s="107"/>
      <c r="R22" s="107"/>
    </row>
    <row r="23" spans="1:18">
      <c r="A23" s="181" t="s">
        <v>32</v>
      </c>
      <c r="B23" s="182"/>
      <c r="C23" s="99"/>
      <c r="D23" s="99"/>
      <c r="E23" s="99"/>
      <c r="F23" s="99">
        <f>SUM(F20:F22)</f>
        <v>1.6</v>
      </c>
      <c r="G23" s="100" t="s">
        <v>31</v>
      </c>
      <c r="H23" s="100" t="s">
        <v>31</v>
      </c>
      <c r="I23" s="100"/>
      <c r="J23" s="100">
        <f>SUM(J20:J22)</f>
        <v>40</v>
      </c>
      <c r="K23" s="100"/>
      <c r="L23" s="100"/>
      <c r="M23" s="100"/>
      <c r="N23" s="100"/>
      <c r="O23" s="100"/>
      <c r="P23" s="124"/>
      <c r="Q23" s="107"/>
      <c r="R23" s="107"/>
    </row>
    <row r="24" spans="1:18">
      <c r="A24" s="181" t="s">
        <v>33</v>
      </c>
      <c r="B24" s="182"/>
      <c r="C24" s="99">
        <v>3</v>
      </c>
      <c r="D24" s="99">
        <v>1.8</v>
      </c>
      <c r="E24" s="99">
        <v>1.2</v>
      </c>
      <c r="F24" s="99"/>
      <c r="G24" s="100" t="s">
        <v>31</v>
      </c>
      <c r="H24" s="100" t="s">
        <v>31</v>
      </c>
      <c r="I24" s="100">
        <v>75</v>
      </c>
      <c r="J24" s="100"/>
      <c r="K24" s="100">
        <v>45</v>
      </c>
      <c r="L24" s="100">
        <v>45</v>
      </c>
      <c r="M24" s="100">
        <v>45</v>
      </c>
      <c r="N24" s="100"/>
      <c r="O24" s="100"/>
      <c r="P24" s="124">
        <v>30</v>
      </c>
      <c r="Q24" s="107"/>
      <c r="R24" s="107"/>
    </row>
    <row r="25" spans="1:18">
      <c r="A25" s="18" t="s">
        <v>34</v>
      </c>
      <c r="B25" s="179" t="s">
        <v>35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07"/>
      <c r="R25" s="107"/>
    </row>
    <row r="26" spans="1:18">
      <c r="A26" s="93" t="s">
        <v>21</v>
      </c>
      <c r="B26" s="24" t="s">
        <v>36</v>
      </c>
      <c r="C26" s="99">
        <v>3.5</v>
      </c>
      <c r="D26" s="99">
        <v>1.9</v>
      </c>
      <c r="E26" s="99">
        <v>1.6</v>
      </c>
      <c r="F26" s="99">
        <v>1.2</v>
      </c>
      <c r="G26" s="100" t="s">
        <v>37</v>
      </c>
      <c r="H26" s="100" t="s">
        <v>27</v>
      </c>
      <c r="I26" s="100">
        <v>88</v>
      </c>
      <c r="J26" s="100">
        <v>30</v>
      </c>
      <c r="K26" s="100">
        <v>48</v>
      </c>
      <c r="L26" s="100">
        <v>45</v>
      </c>
      <c r="M26" s="25">
        <v>15</v>
      </c>
      <c r="N26" s="25">
        <v>30</v>
      </c>
      <c r="O26" s="25">
        <v>3</v>
      </c>
      <c r="P26" s="124">
        <v>40</v>
      </c>
      <c r="Q26" s="107"/>
      <c r="R26" s="107"/>
    </row>
    <row r="27" spans="1:18">
      <c r="A27" s="93" t="s">
        <v>25</v>
      </c>
      <c r="B27" s="24" t="s">
        <v>38</v>
      </c>
      <c r="C27" s="99">
        <v>3</v>
      </c>
      <c r="D27" s="99">
        <v>1.6</v>
      </c>
      <c r="E27" s="99">
        <v>1.4</v>
      </c>
      <c r="F27" s="99">
        <v>0.8</v>
      </c>
      <c r="G27" s="100" t="s">
        <v>23</v>
      </c>
      <c r="H27" s="100" t="s">
        <v>27</v>
      </c>
      <c r="I27" s="100">
        <v>75</v>
      </c>
      <c r="J27" s="100">
        <v>20</v>
      </c>
      <c r="K27" s="100">
        <v>39</v>
      </c>
      <c r="L27" s="100">
        <v>30</v>
      </c>
      <c r="M27" s="25">
        <v>10</v>
      </c>
      <c r="N27" s="25">
        <v>20</v>
      </c>
      <c r="O27" s="25">
        <v>9</v>
      </c>
      <c r="P27" s="124">
        <v>36</v>
      </c>
      <c r="Q27" s="107"/>
      <c r="R27" s="107"/>
    </row>
    <row r="28" spans="1:18">
      <c r="A28" s="93" t="s">
        <v>28</v>
      </c>
      <c r="B28" s="24" t="s">
        <v>137</v>
      </c>
      <c r="C28" s="99">
        <v>2.5</v>
      </c>
      <c r="D28" s="99">
        <v>1.3</v>
      </c>
      <c r="E28" s="99">
        <v>1.2</v>
      </c>
      <c r="F28" s="99">
        <v>0.6</v>
      </c>
      <c r="G28" s="100" t="s">
        <v>37</v>
      </c>
      <c r="H28" s="100" t="s">
        <v>27</v>
      </c>
      <c r="I28" s="100">
        <v>63</v>
      </c>
      <c r="J28" s="100">
        <v>30</v>
      </c>
      <c r="K28" s="100">
        <v>32</v>
      </c>
      <c r="L28" s="100">
        <v>30</v>
      </c>
      <c r="M28" s="25"/>
      <c r="N28" s="25">
        <v>30</v>
      </c>
      <c r="O28" s="25">
        <v>2</v>
      </c>
      <c r="P28" s="124">
        <v>31</v>
      </c>
      <c r="Q28" s="107"/>
      <c r="R28" s="107"/>
    </row>
    <row r="29" spans="1:18">
      <c r="A29" s="181" t="s">
        <v>30</v>
      </c>
      <c r="B29" s="182"/>
      <c r="C29" s="99">
        <f>SUM(C26:C28)</f>
        <v>9</v>
      </c>
      <c r="D29" s="99">
        <f>SUM(D26:D28)</f>
        <v>4.8</v>
      </c>
      <c r="E29" s="99">
        <f>SUM(E26:E28)</f>
        <v>4.2</v>
      </c>
      <c r="F29" s="99"/>
      <c r="G29" s="100" t="s">
        <v>31</v>
      </c>
      <c r="H29" s="100" t="s">
        <v>31</v>
      </c>
      <c r="I29" s="100">
        <f>SUM(I26:I28)</f>
        <v>226</v>
      </c>
      <c r="J29" s="100"/>
      <c r="K29" s="100">
        <f t="shared" ref="K29:P29" si="0">SUM(K26:K28)</f>
        <v>119</v>
      </c>
      <c r="L29" s="100">
        <f t="shared" si="0"/>
        <v>105</v>
      </c>
      <c r="M29" s="100">
        <f t="shared" si="0"/>
        <v>25</v>
      </c>
      <c r="N29" s="100">
        <f t="shared" si="0"/>
        <v>80</v>
      </c>
      <c r="O29" s="100">
        <f t="shared" si="0"/>
        <v>14</v>
      </c>
      <c r="P29" s="124">
        <f t="shared" si="0"/>
        <v>107</v>
      </c>
      <c r="Q29" s="107"/>
      <c r="R29" s="107"/>
    </row>
    <row r="30" spans="1:18">
      <c r="A30" s="181" t="s">
        <v>32</v>
      </c>
      <c r="B30" s="182"/>
      <c r="C30" s="99"/>
      <c r="D30" s="99"/>
      <c r="E30" s="99"/>
      <c r="F30" s="99">
        <f>SUM(F26:F29)</f>
        <v>2.6</v>
      </c>
      <c r="G30" s="100"/>
      <c r="H30" s="100"/>
      <c r="I30" s="100"/>
      <c r="J30" s="100">
        <f>SUM(J26:J29)</f>
        <v>80</v>
      </c>
      <c r="K30" s="100"/>
      <c r="L30" s="100"/>
      <c r="M30" s="100"/>
      <c r="N30" s="100"/>
      <c r="O30" s="100"/>
      <c r="P30" s="124"/>
      <c r="Q30" s="107"/>
      <c r="R30" s="107"/>
    </row>
    <row r="31" spans="1:18">
      <c r="A31" s="181" t="s">
        <v>33</v>
      </c>
      <c r="B31" s="182"/>
      <c r="C31" s="99"/>
      <c r="D31" s="99"/>
      <c r="E31" s="99"/>
      <c r="F31" s="99"/>
      <c r="G31" s="100" t="s">
        <v>31</v>
      </c>
      <c r="H31" s="100" t="s">
        <v>31</v>
      </c>
      <c r="I31" s="100"/>
      <c r="J31" s="100"/>
      <c r="K31" s="100"/>
      <c r="L31" s="100"/>
      <c r="M31" s="100"/>
      <c r="N31" s="100"/>
      <c r="O31" s="100"/>
      <c r="P31" s="124"/>
      <c r="Q31" s="107"/>
      <c r="R31" s="107"/>
    </row>
    <row r="32" spans="1:18">
      <c r="A32" s="18" t="s">
        <v>39</v>
      </c>
      <c r="B32" s="179" t="s">
        <v>40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07"/>
      <c r="R32" s="107"/>
    </row>
    <row r="33" spans="1:18" s="23" customFormat="1">
      <c r="A33" s="19" t="s">
        <v>21</v>
      </c>
      <c r="B33" s="24" t="s">
        <v>41</v>
      </c>
      <c r="C33" s="21">
        <v>3</v>
      </c>
      <c r="D33" s="26">
        <v>1.8</v>
      </c>
      <c r="E33" s="21">
        <v>1.2</v>
      </c>
      <c r="F33" s="21">
        <v>0.8</v>
      </c>
      <c r="G33" s="22" t="s">
        <v>23</v>
      </c>
      <c r="H33" s="22" t="s">
        <v>27</v>
      </c>
      <c r="I33" s="22">
        <v>75</v>
      </c>
      <c r="J33" s="22">
        <v>20</v>
      </c>
      <c r="K33" s="22">
        <v>46</v>
      </c>
      <c r="L33" s="22">
        <v>45</v>
      </c>
      <c r="M33" s="22">
        <v>15</v>
      </c>
      <c r="N33" s="22">
        <v>30</v>
      </c>
      <c r="O33" s="22">
        <v>1</v>
      </c>
      <c r="P33" s="124">
        <v>29</v>
      </c>
    </row>
    <row r="34" spans="1:18" s="23" customFormat="1">
      <c r="A34" s="19">
        <v>2</v>
      </c>
      <c r="B34" s="27" t="s">
        <v>55</v>
      </c>
      <c r="C34" s="21">
        <v>3</v>
      </c>
      <c r="D34" s="26">
        <v>1.8</v>
      </c>
      <c r="E34" s="21">
        <v>1.2</v>
      </c>
      <c r="F34" s="21">
        <v>0.8</v>
      </c>
      <c r="G34" s="22" t="s">
        <v>23</v>
      </c>
      <c r="H34" s="22" t="s">
        <v>27</v>
      </c>
      <c r="I34" s="22">
        <v>75</v>
      </c>
      <c r="J34" s="22">
        <v>20</v>
      </c>
      <c r="K34" s="22">
        <v>46</v>
      </c>
      <c r="L34" s="22">
        <v>45</v>
      </c>
      <c r="M34" s="22">
        <v>15</v>
      </c>
      <c r="N34" s="22">
        <v>30</v>
      </c>
      <c r="O34" s="22">
        <v>1</v>
      </c>
      <c r="P34" s="124">
        <v>29</v>
      </c>
    </row>
    <row r="35" spans="1:18" s="23" customFormat="1">
      <c r="A35" s="19" t="s">
        <v>28</v>
      </c>
      <c r="B35" s="34" t="s">
        <v>52</v>
      </c>
      <c r="C35" s="35">
        <v>3</v>
      </c>
      <c r="D35" s="21">
        <v>1.4</v>
      </c>
      <c r="E35" s="21">
        <v>1.6</v>
      </c>
      <c r="F35" s="21">
        <v>1.8</v>
      </c>
      <c r="G35" s="22" t="s">
        <v>23</v>
      </c>
      <c r="H35" s="22" t="s">
        <v>27</v>
      </c>
      <c r="I35" s="22">
        <v>75</v>
      </c>
      <c r="J35" s="22">
        <v>45</v>
      </c>
      <c r="K35" s="22">
        <v>34</v>
      </c>
      <c r="L35" s="22">
        <v>30</v>
      </c>
      <c r="M35" s="25">
        <v>15</v>
      </c>
      <c r="N35" s="25">
        <v>15</v>
      </c>
      <c r="O35" s="25">
        <v>4</v>
      </c>
      <c r="P35" s="124">
        <v>41</v>
      </c>
    </row>
    <row r="36" spans="1:18" s="23" customFormat="1">
      <c r="A36" s="19" t="s">
        <v>29</v>
      </c>
      <c r="B36" s="24" t="s">
        <v>43</v>
      </c>
      <c r="C36" s="21">
        <v>3</v>
      </c>
      <c r="D36" s="26">
        <v>2</v>
      </c>
      <c r="E36" s="21">
        <v>1</v>
      </c>
      <c r="F36" s="21">
        <v>1.2</v>
      </c>
      <c r="G36" s="22" t="s">
        <v>23</v>
      </c>
      <c r="H36" s="22" t="s">
        <v>27</v>
      </c>
      <c r="I36" s="22">
        <v>75</v>
      </c>
      <c r="J36" s="22">
        <v>30</v>
      </c>
      <c r="K36" s="22">
        <v>51</v>
      </c>
      <c r="L36" s="22">
        <v>50</v>
      </c>
      <c r="M36" s="22">
        <v>20</v>
      </c>
      <c r="N36" s="22">
        <v>30</v>
      </c>
      <c r="O36" s="22">
        <v>1</v>
      </c>
      <c r="P36" s="124">
        <v>24</v>
      </c>
    </row>
    <row r="37" spans="1:18" s="23" customFormat="1">
      <c r="A37" s="19" t="s">
        <v>67</v>
      </c>
      <c r="B37" s="34" t="s">
        <v>54</v>
      </c>
      <c r="C37" s="35">
        <v>2</v>
      </c>
      <c r="D37" s="21">
        <v>1.3</v>
      </c>
      <c r="E37" s="21">
        <v>0.7</v>
      </c>
      <c r="F37" s="21">
        <v>0.6</v>
      </c>
      <c r="G37" s="22" t="s">
        <v>23</v>
      </c>
      <c r="H37" s="22" t="s">
        <v>27</v>
      </c>
      <c r="I37" s="22">
        <v>50</v>
      </c>
      <c r="J37" s="22">
        <v>15</v>
      </c>
      <c r="K37" s="22">
        <v>33</v>
      </c>
      <c r="L37" s="22">
        <v>30</v>
      </c>
      <c r="M37" s="25"/>
      <c r="N37" s="25">
        <v>30</v>
      </c>
      <c r="O37" s="25">
        <v>3</v>
      </c>
      <c r="P37" s="124">
        <v>17</v>
      </c>
    </row>
    <row r="38" spans="1:18">
      <c r="A38" s="189" t="s">
        <v>30</v>
      </c>
      <c r="B38" s="193"/>
      <c r="C38" s="21">
        <f>SUM(C33:C37)</f>
        <v>14</v>
      </c>
      <c r="D38" s="21">
        <f>SUM(D33:D37)</f>
        <v>8.3000000000000007</v>
      </c>
      <c r="E38" s="21">
        <f>SUM(E33:E37)</f>
        <v>5.7</v>
      </c>
      <c r="F38" s="21"/>
      <c r="G38" s="22" t="s">
        <v>31</v>
      </c>
      <c r="H38" s="22" t="s">
        <v>31</v>
      </c>
      <c r="I38" s="22">
        <f>SUM(I33:I37)</f>
        <v>350</v>
      </c>
      <c r="J38" s="22"/>
      <c r="K38" s="22">
        <f t="shared" ref="K38:P38" si="1">SUM(K33:K37)</f>
        <v>210</v>
      </c>
      <c r="L38" s="22">
        <f t="shared" si="1"/>
        <v>200</v>
      </c>
      <c r="M38" s="22">
        <f t="shared" si="1"/>
        <v>65</v>
      </c>
      <c r="N38" s="22">
        <f t="shared" si="1"/>
        <v>135</v>
      </c>
      <c r="O38" s="22">
        <f t="shared" si="1"/>
        <v>10</v>
      </c>
      <c r="P38" s="124">
        <f t="shared" si="1"/>
        <v>140</v>
      </c>
      <c r="Q38" s="107"/>
      <c r="R38" s="107"/>
    </row>
    <row r="39" spans="1:18">
      <c r="A39" s="189" t="s">
        <v>32</v>
      </c>
      <c r="B39" s="193"/>
      <c r="C39" s="21"/>
      <c r="D39" s="21"/>
      <c r="E39" s="21"/>
      <c r="F39" s="21">
        <f>SUM(F33:F38)</f>
        <v>5.2</v>
      </c>
      <c r="G39" s="22"/>
      <c r="H39" s="22"/>
      <c r="I39" s="22"/>
      <c r="J39" s="22">
        <f>SUM(J33:J38)</f>
        <v>130</v>
      </c>
      <c r="K39" s="22"/>
      <c r="L39" s="22"/>
      <c r="M39" s="22"/>
      <c r="N39" s="22"/>
      <c r="O39" s="22"/>
      <c r="P39" s="124"/>
      <c r="Q39" s="107"/>
      <c r="R39" s="107"/>
    </row>
    <row r="40" spans="1:18">
      <c r="A40" s="189" t="s">
        <v>33</v>
      </c>
      <c r="B40" s="193"/>
      <c r="C40" s="21"/>
      <c r="D40" s="21"/>
      <c r="E40" s="21"/>
      <c r="F40" s="21"/>
      <c r="G40" s="22" t="s">
        <v>31</v>
      </c>
      <c r="H40" s="22" t="s">
        <v>31</v>
      </c>
      <c r="I40" s="22"/>
      <c r="J40" s="22"/>
      <c r="K40" s="22"/>
      <c r="L40" s="22"/>
      <c r="M40" s="22"/>
      <c r="N40" s="22"/>
      <c r="O40" s="22"/>
      <c r="P40" s="124"/>
      <c r="Q40" s="107"/>
      <c r="R40" s="107"/>
    </row>
    <row r="41" spans="1:18">
      <c r="A41" s="18" t="s">
        <v>44</v>
      </c>
      <c r="B41" s="179" t="s">
        <v>45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07"/>
      <c r="R41" s="107"/>
    </row>
    <row r="42" spans="1:18">
      <c r="A42" s="19" t="s">
        <v>21</v>
      </c>
      <c r="B42" s="28" t="s">
        <v>58</v>
      </c>
      <c r="C42" s="21">
        <v>0.5</v>
      </c>
      <c r="D42" s="36">
        <v>0.5</v>
      </c>
      <c r="E42" s="21"/>
      <c r="F42" s="21"/>
      <c r="G42" s="22" t="s">
        <v>23</v>
      </c>
      <c r="H42" s="22" t="s">
        <v>27</v>
      </c>
      <c r="I42" s="22">
        <v>4</v>
      </c>
      <c r="J42" s="22"/>
      <c r="K42" s="22">
        <v>4</v>
      </c>
      <c r="L42" s="22">
        <v>4</v>
      </c>
      <c r="M42" s="31">
        <v>4</v>
      </c>
      <c r="N42" s="22"/>
      <c r="O42" s="22"/>
      <c r="P42" s="125"/>
      <c r="Q42" s="107"/>
      <c r="R42" s="107"/>
    </row>
    <row r="43" spans="1:18">
      <c r="A43" s="19" t="s">
        <v>25</v>
      </c>
      <c r="B43" s="28" t="s">
        <v>59</v>
      </c>
      <c r="C43" s="21">
        <v>0.5</v>
      </c>
      <c r="D43" s="36">
        <v>0.5</v>
      </c>
      <c r="E43" s="37"/>
      <c r="F43" s="21"/>
      <c r="G43" s="22" t="s">
        <v>23</v>
      </c>
      <c r="H43" s="22" t="s">
        <v>27</v>
      </c>
      <c r="I43" s="22">
        <v>4</v>
      </c>
      <c r="J43" s="22"/>
      <c r="K43" s="22">
        <v>4</v>
      </c>
      <c r="L43" s="22">
        <v>4</v>
      </c>
      <c r="M43" s="31">
        <v>4</v>
      </c>
      <c r="N43" s="20"/>
      <c r="O43" s="20"/>
      <c r="P43" s="125"/>
      <c r="Q43" s="107"/>
      <c r="R43" s="107"/>
    </row>
    <row r="44" spans="1:18">
      <c r="A44" s="19" t="s">
        <v>28</v>
      </c>
      <c r="B44" s="28" t="s">
        <v>46</v>
      </c>
      <c r="C44" s="29">
        <v>0.25</v>
      </c>
      <c r="D44" s="30">
        <v>0.25</v>
      </c>
      <c r="E44" s="21"/>
      <c r="F44" s="21"/>
      <c r="G44" s="22" t="s">
        <v>23</v>
      </c>
      <c r="H44" s="22" t="s">
        <v>27</v>
      </c>
      <c r="I44" s="22">
        <v>2</v>
      </c>
      <c r="J44" s="22"/>
      <c r="K44" s="22">
        <v>2</v>
      </c>
      <c r="L44" s="22">
        <v>2</v>
      </c>
      <c r="M44" s="31">
        <v>2</v>
      </c>
      <c r="N44" s="22"/>
      <c r="O44" s="22"/>
      <c r="P44" s="125"/>
      <c r="Q44" s="107"/>
      <c r="R44" s="107"/>
    </row>
    <row r="45" spans="1:18">
      <c r="A45" s="19" t="s">
        <v>29</v>
      </c>
      <c r="B45" s="28" t="s">
        <v>47</v>
      </c>
      <c r="C45" s="29">
        <v>0.25</v>
      </c>
      <c r="D45" s="30">
        <v>0.25</v>
      </c>
      <c r="E45" s="21"/>
      <c r="F45" s="21"/>
      <c r="G45" s="22" t="s">
        <v>23</v>
      </c>
      <c r="H45" s="22" t="s">
        <v>27</v>
      </c>
      <c r="I45" s="22">
        <v>2</v>
      </c>
      <c r="J45" s="22"/>
      <c r="K45" s="22">
        <v>2</v>
      </c>
      <c r="L45" s="22">
        <v>2</v>
      </c>
      <c r="M45" s="31">
        <v>2</v>
      </c>
      <c r="N45" s="22"/>
      <c r="O45" s="22"/>
      <c r="P45" s="125"/>
      <c r="Q45" s="107"/>
      <c r="R45" s="107"/>
    </row>
    <row r="46" spans="1:18">
      <c r="A46" s="87" t="s">
        <v>128</v>
      </c>
      <c r="B46" s="88" t="s">
        <v>134</v>
      </c>
      <c r="C46" s="29">
        <v>0.5</v>
      </c>
      <c r="D46" s="30">
        <v>0.5</v>
      </c>
      <c r="E46" s="21"/>
      <c r="F46" s="21"/>
      <c r="G46" s="22" t="s">
        <v>23</v>
      </c>
      <c r="H46" s="22" t="s">
        <v>27</v>
      </c>
      <c r="I46" s="22">
        <v>4</v>
      </c>
      <c r="J46" s="22"/>
      <c r="K46" s="22">
        <v>4</v>
      </c>
      <c r="L46" s="22">
        <v>4</v>
      </c>
      <c r="M46" s="31">
        <v>4</v>
      </c>
      <c r="N46" s="22"/>
      <c r="O46" s="22"/>
      <c r="P46" s="125"/>
      <c r="Q46" s="107"/>
      <c r="R46" s="107"/>
    </row>
    <row r="47" spans="1:18">
      <c r="A47" s="189" t="s">
        <v>30</v>
      </c>
      <c r="B47" s="190"/>
      <c r="C47" s="21">
        <v>2</v>
      </c>
      <c r="D47" s="21">
        <v>2</v>
      </c>
      <c r="E47" s="21"/>
      <c r="F47" s="21"/>
      <c r="G47" s="22" t="s">
        <v>31</v>
      </c>
      <c r="H47" s="22" t="s">
        <v>31</v>
      </c>
      <c r="I47" s="22">
        <v>16</v>
      </c>
      <c r="J47" s="22"/>
      <c r="K47" s="22">
        <v>16</v>
      </c>
      <c r="L47" s="22">
        <v>16</v>
      </c>
      <c r="M47" s="22">
        <v>16</v>
      </c>
      <c r="N47" s="22"/>
      <c r="O47" s="22"/>
      <c r="P47" s="125"/>
      <c r="Q47" s="107"/>
      <c r="R47" s="107"/>
    </row>
    <row r="48" spans="1:18">
      <c r="A48" s="191" t="s">
        <v>48</v>
      </c>
      <c r="B48" s="192"/>
      <c r="C48" s="32">
        <f>SUM(C22,C29,C38,C47)</f>
        <v>30</v>
      </c>
      <c r="D48" s="32">
        <f>SUM(D22,D29,D38,D47,)</f>
        <v>18.100000000000001</v>
      </c>
      <c r="E48" s="32">
        <f>SUM(E22,E29,E38,)</f>
        <v>11.9</v>
      </c>
      <c r="F48" s="32">
        <f>SUM(F23,F30,F39,)</f>
        <v>9.4</v>
      </c>
      <c r="G48" s="33" t="s">
        <v>31</v>
      </c>
      <c r="H48" s="33" t="s">
        <v>31</v>
      </c>
      <c r="I48" s="33">
        <f>SUM(I22,I29,I38,I47,)</f>
        <v>717</v>
      </c>
      <c r="J48" s="33">
        <f>SUM(J23,J30,J39,)</f>
        <v>250</v>
      </c>
      <c r="K48" s="33">
        <f>SUM(K22,K29,K38,K47,)</f>
        <v>420</v>
      </c>
      <c r="L48" s="33">
        <f>SUM(L22,L29,L38,L47,)</f>
        <v>396</v>
      </c>
      <c r="M48" s="33">
        <f>SUM(M22,M29,M38,M47,)</f>
        <v>151</v>
      </c>
      <c r="N48" s="33">
        <f>SUM(N22,N29,N38,N47)</f>
        <v>245</v>
      </c>
      <c r="O48" s="33">
        <f>SUM(O22,O29,O38,)</f>
        <v>24</v>
      </c>
      <c r="P48" s="126">
        <f>SUM(P22,P29,P38,P47,)</f>
        <v>297</v>
      </c>
      <c r="Q48" s="107"/>
      <c r="R48" s="107"/>
    </row>
    <row r="49" spans="1:18">
      <c r="A49" s="185" t="s">
        <v>49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07"/>
      <c r="R49" s="107"/>
    </row>
    <row r="50" spans="1:18">
      <c r="A50" s="18" t="s">
        <v>19</v>
      </c>
      <c r="B50" s="179" t="s">
        <v>20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07"/>
      <c r="R50" s="107"/>
    </row>
    <row r="51" spans="1:18">
      <c r="A51" s="19" t="s">
        <v>21</v>
      </c>
      <c r="B51" s="20" t="s">
        <v>22</v>
      </c>
      <c r="C51" s="21">
        <v>2</v>
      </c>
      <c r="D51" s="21">
        <v>1.2</v>
      </c>
      <c r="E51" s="21">
        <v>0.8</v>
      </c>
      <c r="F51" s="21"/>
      <c r="G51" s="22" t="s">
        <v>23</v>
      </c>
      <c r="H51" s="22" t="s">
        <v>24</v>
      </c>
      <c r="I51" s="22">
        <v>50</v>
      </c>
      <c r="J51" s="22"/>
      <c r="K51" s="22">
        <v>30</v>
      </c>
      <c r="L51" s="22">
        <v>30</v>
      </c>
      <c r="M51" s="22"/>
      <c r="N51" s="22">
        <v>30</v>
      </c>
      <c r="O51" s="22"/>
      <c r="P51" s="125">
        <v>20</v>
      </c>
      <c r="Q51" s="107"/>
      <c r="R51" s="107"/>
    </row>
    <row r="52" spans="1:18">
      <c r="A52" s="19" t="s">
        <v>25</v>
      </c>
      <c r="B52" s="20" t="s">
        <v>135</v>
      </c>
      <c r="C52" s="21">
        <v>2</v>
      </c>
      <c r="D52" s="21">
        <v>1.2</v>
      </c>
      <c r="E52" s="21">
        <v>0.8</v>
      </c>
      <c r="F52" s="21"/>
      <c r="G52" s="22" t="s">
        <v>23</v>
      </c>
      <c r="H52" s="22" t="s">
        <v>24</v>
      </c>
      <c r="I52" s="22">
        <v>50</v>
      </c>
      <c r="J52" s="22"/>
      <c r="K52" s="22">
        <v>30</v>
      </c>
      <c r="L52" s="22">
        <v>30</v>
      </c>
      <c r="M52" s="22">
        <v>30</v>
      </c>
      <c r="N52" s="22"/>
      <c r="O52" s="22"/>
      <c r="P52" s="127">
        <v>20</v>
      </c>
      <c r="Q52" s="107"/>
      <c r="R52" s="107"/>
    </row>
    <row r="53" spans="1:18">
      <c r="A53" s="189" t="s">
        <v>30</v>
      </c>
      <c r="B53" s="193"/>
      <c r="C53" s="21">
        <f>SUM(C51:C52)</f>
        <v>4</v>
      </c>
      <c r="D53" s="21">
        <f>SUM(D51:D52)</f>
        <v>2.4</v>
      </c>
      <c r="E53" s="21">
        <f>SUM(E51:E52)</f>
        <v>1.6</v>
      </c>
      <c r="F53" s="21"/>
      <c r="G53" s="22" t="s">
        <v>31</v>
      </c>
      <c r="H53" s="22" t="s">
        <v>31</v>
      </c>
      <c r="I53" s="22">
        <f>SUM(I51:I52)</f>
        <v>100</v>
      </c>
      <c r="J53" s="22"/>
      <c r="K53" s="22">
        <f>SUM(K51:K52)</f>
        <v>60</v>
      </c>
      <c r="L53" s="22">
        <f>SUM(L51:L52)</f>
        <v>60</v>
      </c>
      <c r="M53" s="22">
        <v>30</v>
      </c>
      <c r="N53" s="22">
        <f>SUM(M53)</f>
        <v>30</v>
      </c>
      <c r="O53" s="22"/>
      <c r="P53" s="125">
        <f>SUM(P51:P52)</f>
        <v>40</v>
      </c>
      <c r="Q53" s="107"/>
      <c r="R53" s="107"/>
    </row>
    <row r="54" spans="1:18">
      <c r="A54" s="189" t="s">
        <v>32</v>
      </c>
      <c r="B54" s="193"/>
      <c r="C54" s="21"/>
      <c r="D54" s="21"/>
      <c r="E54" s="21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125"/>
      <c r="Q54" s="107"/>
      <c r="R54" s="107"/>
    </row>
    <row r="55" spans="1:18">
      <c r="A55" s="189" t="s">
        <v>33</v>
      </c>
      <c r="B55" s="193"/>
      <c r="C55" s="21">
        <v>4</v>
      </c>
      <c r="D55" s="21">
        <v>2.4</v>
      </c>
      <c r="E55" s="21">
        <v>1.6</v>
      </c>
      <c r="F55" s="21"/>
      <c r="G55" s="22" t="s">
        <v>31</v>
      </c>
      <c r="H55" s="22" t="s">
        <v>31</v>
      </c>
      <c r="I55" s="22">
        <v>100</v>
      </c>
      <c r="J55" s="22"/>
      <c r="K55" s="22">
        <v>60</v>
      </c>
      <c r="L55" s="22">
        <v>60</v>
      </c>
      <c r="M55" s="22">
        <v>30</v>
      </c>
      <c r="N55" s="22">
        <v>30</v>
      </c>
      <c r="O55" s="22"/>
      <c r="P55" s="125">
        <v>40</v>
      </c>
      <c r="Q55" s="107"/>
      <c r="R55" s="107"/>
    </row>
    <row r="56" spans="1:18">
      <c r="A56" s="18" t="s">
        <v>34</v>
      </c>
      <c r="B56" s="179" t="s">
        <v>35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07"/>
      <c r="R56" s="107"/>
    </row>
    <row r="57" spans="1:18">
      <c r="A57" s="45" t="s">
        <v>21</v>
      </c>
      <c r="B57" s="20" t="s">
        <v>115</v>
      </c>
      <c r="C57" s="21">
        <v>4</v>
      </c>
      <c r="D57" s="21">
        <v>1.9</v>
      </c>
      <c r="E57" s="21">
        <v>2.1</v>
      </c>
      <c r="F57" s="21">
        <v>1.2</v>
      </c>
      <c r="G57" s="22" t="s">
        <v>37</v>
      </c>
      <c r="H57" s="22" t="s">
        <v>27</v>
      </c>
      <c r="I57" s="22">
        <v>100</v>
      </c>
      <c r="J57" s="22">
        <v>30</v>
      </c>
      <c r="K57" s="22">
        <v>48</v>
      </c>
      <c r="L57" s="22">
        <v>45</v>
      </c>
      <c r="M57" s="22">
        <v>15</v>
      </c>
      <c r="N57" s="22">
        <v>30</v>
      </c>
      <c r="O57" s="22">
        <v>3</v>
      </c>
      <c r="P57" s="124">
        <v>52</v>
      </c>
      <c r="Q57" s="107"/>
      <c r="R57" s="107"/>
    </row>
    <row r="58" spans="1:18">
      <c r="A58" s="19" t="s">
        <v>25</v>
      </c>
      <c r="B58" s="24" t="s">
        <v>50</v>
      </c>
      <c r="C58" s="21">
        <v>3.5</v>
      </c>
      <c r="D58" s="21">
        <v>1.5</v>
      </c>
      <c r="E58" s="21">
        <v>2</v>
      </c>
      <c r="F58" s="21">
        <v>1.2</v>
      </c>
      <c r="G58" s="22" t="s">
        <v>23</v>
      </c>
      <c r="H58" s="22" t="s">
        <v>27</v>
      </c>
      <c r="I58" s="22">
        <v>88</v>
      </c>
      <c r="J58" s="22">
        <v>30</v>
      </c>
      <c r="K58" s="22">
        <v>38</v>
      </c>
      <c r="L58" s="22">
        <v>30</v>
      </c>
      <c r="M58" s="25">
        <v>10</v>
      </c>
      <c r="N58" s="25">
        <v>20</v>
      </c>
      <c r="O58" s="25">
        <v>8</v>
      </c>
      <c r="P58" s="124">
        <v>50</v>
      </c>
      <c r="Q58" s="107"/>
      <c r="R58" s="107"/>
    </row>
    <row r="59" spans="1:18">
      <c r="A59" s="19" t="s">
        <v>28</v>
      </c>
      <c r="B59" s="24" t="s">
        <v>42</v>
      </c>
      <c r="C59" s="21">
        <v>3</v>
      </c>
      <c r="D59" s="26">
        <v>1.8</v>
      </c>
      <c r="E59" s="21">
        <v>1.2</v>
      </c>
      <c r="F59" s="21">
        <v>1.2</v>
      </c>
      <c r="G59" s="22" t="s">
        <v>23</v>
      </c>
      <c r="H59" s="22" t="s">
        <v>27</v>
      </c>
      <c r="I59" s="22">
        <v>75</v>
      </c>
      <c r="J59" s="22">
        <v>30</v>
      </c>
      <c r="K59" s="22">
        <v>46</v>
      </c>
      <c r="L59" s="22">
        <v>45</v>
      </c>
      <c r="M59" s="22">
        <v>15</v>
      </c>
      <c r="N59" s="22">
        <v>30</v>
      </c>
      <c r="O59" s="22">
        <v>1</v>
      </c>
      <c r="P59" s="124">
        <v>29</v>
      </c>
      <c r="Q59" s="107"/>
      <c r="R59" s="107"/>
    </row>
    <row r="60" spans="1:18">
      <c r="A60" s="93" t="s">
        <v>29</v>
      </c>
      <c r="B60" s="24" t="s">
        <v>51</v>
      </c>
      <c r="C60" s="21">
        <v>3</v>
      </c>
      <c r="D60" s="21">
        <v>1.7</v>
      </c>
      <c r="E60" s="21">
        <v>1.3</v>
      </c>
      <c r="F60" s="21">
        <v>1.2</v>
      </c>
      <c r="G60" s="22" t="s">
        <v>23</v>
      </c>
      <c r="H60" s="22" t="s">
        <v>27</v>
      </c>
      <c r="I60" s="22">
        <v>75</v>
      </c>
      <c r="J60" s="22">
        <v>30</v>
      </c>
      <c r="K60" s="22">
        <v>42</v>
      </c>
      <c r="L60" s="22">
        <v>40</v>
      </c>
      <c r="M60" s="25">
        <v>10</v>
      </c>
      <c r="N60" s="25">
        <v>30</v>
      </c>
      <c r="O60" s="25">
        <v>2</v>
      </c>
      <c r="P60" s="124">
        <v>33</v>
      </c>
      <c r="Q60" s="107"/>
      <c r="R60" s="107"/>
    </row>
    <row r="61" spans="1:18">
      <c r="A61" s="189" t="s">
        <v>30</v>
      </c>
      <c r="B61" s="193"/>
      <c r="C61" s="21">
        <f>SUM(C57:C60)</f>
        <v>13.5</v>
      </c>
      <c r="D61" s="21">
        <f>SUM(D57:D60)</f>
        <v>6.9</v>
      </c>
      <c r="E61" s="21">
        <f>SUM(E57:E60)</f>
        <v>6.6</v>
      </c>
      <c r="F61" s="21"/>
      <c r="G61" s="22" t="s">
        <v>31</v>
      </c>
      <c r="H61" s="22" t="s">
        <v>31</v>
      </c>
      <c r="I61" s="22">
        <f>SUM(I57:I60)</f>
        <v>338</v>
      </c>
      <c r="J61" s="22"/>
      <c r="K61" s="22">
        <f t="shared" ref="K61:P61" si="2">SUM(K57:K60)</f>
        <v>174</v>
      </c>
      <c r="L61" s="22">
        <f t="shared" si="2"/>
        <v>160</v>
      </c>
      <c r="M61" s="22">
        <f t="shared" si="2"/>
        <v>50</v>
      </c>
      <c r="N61" s="22">
        <f t="shared" si="2"/>
        <v>110</v>
      </c>
      <c r="O61" s="22">
        <f t="shared" si="2"/>
        <v>14</v>
      </c>
      <c r="P61" s="124">
        <f t="shared" si="2"/>
        <v>164</v>
      </c>
      <c r="Q61" s="107"/>
      <c r="R61" s="107"/>
    </row>
    <row r="62" spans="1:18">
      <c r="A62" s="189" t="s">
        <v>32</v>
      </c>
      <c r="B62" s="193"/>
      <c r="C62" s="21"/>
      <c r="D62" s="21"/>
      <c r="E62" s="21"/>
      <c r="F62" s="21">
        <f>SUM(F57:F61)</f>
        <v>4.8</v>
      </c>
      <c r="G62" s="22"/>
      <c r="H62" s="22"/>
      <c r="I62" s="22"/>
      <c r="J62" s="22">
        <f>SUM(J57:J61)</f>
        <v>120</v>
      </c>
      <c r="K62" s="22"/>
      <c r="L62" s="22"/>
      <c r="M62" s="22"/>
      <c r="N62" s="22"/>
      <c r="O62" s="22"/>
      <c r="P62" s="124"/>
      <c r="Q62" s="107"/>
      <c r="R62" s="107"/>
    </row>
    <row r="63" spans="1:18">
      <c r="A63" s="189" t="s">
        <v>33</v>
      </c>
      <c r="B63" s="193"/>
      <c r="C63" s="21"/>
      <c r="D63" s="21"/>
      <c r="E63" s="21"/>
      <c r="F63" s="21"/>
      <c r="G63" s="22" t="s">
        <v>31</v>
      </c>
      <c r="H63" s="22" t="s">
        <v>31</v>
      </c>
      <c r="I63" s="22"/>
      <c r="J63" s="22"/>
      <c r="K63" s="22"/>
      <c r="L63" s="22"/>
      <c r="M63" s="22"/>
      <c r="N63" s="22"/>
      <c r="O63" s="22"/>
      <c r="P63" s="124"/>
      <c r="Q63" s="107"/>
      <c r="R63" s="107"/>
    </row>
    <row r="64" spans="1:18">
      <c r="A64" s="18" t="s">
        <v>39</v>
      </c>
      <c r="B64" s="179" t="s">
        <v>40</v>
      </c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07"/>
      <c r="R64" s="107"/>
    </row>
    <row r="65" spans="1:18" s="23" customFormat="1">
      <c r="A65" s="19" t="s">
        <v>21</v>
      </c>
      <c r="B65" s="34" t="s">
        <v>53</v>
      </c>
      <c r="C65" s="35">
        <v>3.5</v>
      </c>
      <c r="D65" s="21">
        <v>1.5</v>
      </c>
      <c r="E65" s="21">
        <v>2</v>
      </c>
      <c r="F65" s="21">
        <v>1.2</v>
      </c>
      <c r="G65" s="22" t="s">
        <v>37</v>
      </c>
      <c r="H65" s="22" t="s">
        <v>27</v>
      </c>
      <c r="I65" s="22">
        <v>88</v>
      </c>
      <c r="J65" s="22">
        <v>30</v>
      </c>
      <c r="K65" s="22">
        <v>37</v>
      </c>
      <c r="L65" s="22">
        <v>35</v>
      </c>
      <c r="M65" s="25">
        <v>15</v>
      </c>
      <c r="N65" s="25">
        <v>20</v>
      </c>
      <c r="O65" s="25">
        <v>2</v>
      </c>
      <c r="P65" s="124">
        <v>51</v>
      </c>
    </row>
    <row r="66" spans="1:18" s="23" customFormat="1">
      <c r="A66" s="19" t="s">
        <v>25</v>
      </c>
      <c r="B66" s="59" t="s">
        <v>90</v>
      </c>
      <c r="C66" s="42">
        <v>2</v>
      </c>
      <c r="D66" s="42">
        <v>1.2</v>
      </c>
      <c r="E66" s="42">
        <v>0.8</v>
      </c>
      <c r="F66" s="42">
        <v>1.2</v>
      </c>
      <c r="G66" s="43" t="s">
        <v>23</v>
      </c>
      <c r="H66" s="43" t="s">
        <v>27</v>
      </c>
      <c r="I66" s="43">
        <v>50</v>
      </c>
      <c r="J66" s="43">
        <v>30</v>
      </c>
      <c r="K66" s="43">
        <v>31</v>
      </c>
      <c r="L66" s="43">
        <v>30</v>
      </c>
      <c r="M66" s="43">
        <v>15</v>
      </c>
      <c r="N66" s="43">
        <v>15</v>
      </c>
      <c r="O66" s="43">
        <v>1</v>
      </c>
      <c r="P66" s="124">
        <v>19</v>
      </c>
    </row>
    <row r="67" spans="1:18" s="23" customFormat="1">
      <c r="A67" s="19" t="s">
        <v>28</v>
      </c>
      <c r="B67" s="46" t="s">
        <v>65</v>
      </c>
      <c r="C67" s="42">
        <v>2</v>
      </c>
      <c r="D67" s="50">
        <v>1.2</v>
      </c>
      <c r="E67" s="50">
        <v>0.8</v>
      </c>
      <c r="F67" s="42">
        <v>0.6</v>
      </c>
      <c r="G67" s="43" t="s">
        <v>23</v>
      </c>
      <c r="H67" s="43" t="s">
        <v>27</v>
      </c>
      <c r="I67" s="43">
        <v>50</v>
      </c>
      <c r="J67" s="43">
        <v>15</v>
      </c>
      <c r="K67" s="43">
        <v>31</v>
      </c>
      <c r="L67" s="43">
        <v>30</v>
      </c>
      <c r="M67" s="43">
        <v>15</v>
      </c>
      <c r="N67" s="43">
        <v>15</v>
      </c>
      <c r="O67" s="43">
        <v>1</v>
      </c>
      <c r="P67" s="124">
        <v>19</v>
      </c>
    </row>
    <row r="68" spans="1:18" s="23" customFormat="1">
      <c r="A68" s="45" t="s">
        <v>29</v>
      </c>
      <c r="B68" s="51" t="s">
        <v>68</v>
      </c>
      <c r="C68" s="42">
        <v>5</v>
      </c>
      <c r="D68" s="50">
        <v>2.6</v>
      </c>
      <c r="E68" s="50">
        <v>2.4</v>
      </c>
      <c r="F68" s="42">
        <v>1.2</v>
      </c>
      <c r="G68" s="43" t="s">
        <v>37</v>
      </c>
      <c r="H68" s="52" t="s">
        <v>27</v>
      </c>
      <c r="I68" s="52">
        <v>125</v>
      </c>
      <c r="J68" s="52">
        <v>30</v>
      </c>
      <c r="K68" s="52">
        <v>64</v>
      </c>
      <c r="L68" s="43">
        <v>60</v>
      </c>
      <c r="M68" s="52">
        <v>30</v>
      </c>
      <c r="N68" s="52">
        <v>30</v>
      </c>
      <c r="O68" s="52">
        <v>4</v>
      </c>
      <c r="P68" s="128">
        <v>61</v>
      </c>
    </row>
    <row r="69" spans="1:18">
      <c r="A69" s="189" t="s">
        <v>30</v>
      </c>
      <c r="B69" s="193"/>
      <c r="C69" s="21">
        <f>SUM(C65:C68)</f>
        <v>12.5</v>
      </c>
      <c r="D69" s="21">
        <f>SUM(D65:D68)</f>
        <v>6.5</v>
      </c>
      <c r="E69" s="21">
        <f>SUM(E65:E68)</f>
        <v>6</v>
      </c>
      <c r="F69" s="21"/>
      <c r="G69" s="22" t="s">
        <v>31</v>
      </c>
      <c r="H69" s="22" t="s">
        <v>31</v>
      </c>
      <c r="I69" s="22">
        <f>SUM(I65:I68)</f>
        <v>313</v>
      </c>
      <c r="J69" s="22"/>
      <c r="K69" s="22">
        <f t="shared" ref="K69:P69" si="3">SUM(K65:K68)</f>
        <v>163</v>
      </c>
      <c r="L69" s="22">
        <f t="shared" si="3"/>
        <v>155</v>
      </c>
      <c r="M69" s="22">
        <f t="shared" si="3"/>
        <v>75</v>
      </c>
      <c r="N69" s="22">
        <f t="shared" si="3"/>
        <v>80</v>
      </c>
      <c r="O69" s="22">
        <f t="shared" si="3"/>
        <v>8</v>
      </c>
      <c r="P69" s="124">
        <f t="shared" si="3"/>
        <v>150</v>
      </c>
      <c r="Q69" s="107"/>
      <c r="R69" s="107"/>
    </row>
    <row r="70" spans="1:18">
      <c r="A70" s="189" t="s">
        <v>32</v>
      </c>
      <c r="B70" s="193"/>
      <c r="C70" s="21"/>
      <c r="D70" s="21"/>
      <c r="E70" s="21"/>
      <c r="F70" s="21">
        <f>SUM(F65:F69)</f>
        <v>4.2</v>
      </c>
      <c r="G70" s="22"/>
      <c r="H70" s="22"/>
      <c r="I70" s="22"/>
      <c r="J70" s="22">
        <f>SUM(J65:J69)</f>
        <v>105</v>
      </c>
      <c r="K70" s="22"/>
      <c r="L70" s="22"/>
      <c r="M70" s="22"/>
      <c r="N70" s="22"/>
      <c r="O70" s="22"/>
      <c r="P70" s="124"/>
      <c r="Q70" s="107"/>
      <c r="R70" s="107"/>
    </row>
    <row r="71" spans="1:18">
      <c r="A71" s="189" t="s">
        <v>33</v>
      </c>
      <c r="B71" s="193"/>
      <c r="C71" s="21"/>
      <c r="D71" s="21"/>
      <c r="E71" s="21"/>
      <c r="F71" s="21"/>
      <c r="G71" s="22" t="s">
        <v>31</v>
      </c>
      <c r="H71" s="22" t="s">
        <v>31</v>
      </c>
      <c r="I71" s="22"/>
      <c r="J71" s="22"/>
      <c r="K71" s="22"/>
      <c r="L71" s="22"/>
      <c r="M71" s="22"/>
      <c r="N71" s="22"/>
      <c r="O71" s="22"/>
      <c r="P71" s="124"/>
      <c r="Q71" s="107"/>
      <c r="R71" s="107"/>
    </row>
    <row r="72" spans="1:18">
      <c r="A72" s="191" t="s">
        <v>60</v>
      </c>
      <c r="B72" s="192"/>
      <c r="C72" s="32">
        <f>SUM(C53,C61,C69)</f>
        <v>30</v>
      </c>
      <c r="D72" s="32">
        <f>SUM(D53,D61,D69,)</f>
        <v>15.8</v>
      </c>
      <c r="E72" s="32">
        <f>SUM(E53,E61,E69,)</f>
        <v>14.2</v>
      </c>
      <c r="F72" s="32">
        <f>SUM(F54,F62,F70,)</f>
        <v>9</v>
      </c>
      <c r="G72" s="33" t="s">
        <v>31</v>
      </c>
      <c r="H72" s="33" t="s">
        <v>31</v>
      </c>
      <c r="I72" s="33">
        <f>SUM(I53,I61,I69,)</f>
        <v>751</v>
      </c>
      <c r="J72" s="33">
        <f>SUM(J54,J62,J70,)</f>
        <v>225</v>
      </c>
      <c r="K72" s="33">
        <f>SUM(K53,K61,K69,)</f>
        <v>397</v>
      </c>
      <c r="L72" s="33">
        <f>SUM(L53,L61,L69)</f>
        <v>375</v>
      </c>
      <c r="M72" s="33">
        <f>SUM(M53,M61,M69)</f>
        <v>155</v>
      </c>
      <c r="N72" s="33">
        <f>SUM(N53,N61,N69)</f>
        <v>220</v>
      </c>
      <c r="O72" s="33">
        <f>SUM(O53,O61,O69,)</f>
        <v>22</v>
      </c>
      <c r="P72" s="126">
        <f>SUM(P53,P61,P69,)</f>
        <v>354</v>
      </c>
      <c r="Q72" s="107"/>
      <c r="R72" s="107"/>
    </row>
    <row r="73" spans="1:18">
      <c r="A73" s="196" t="s">
        <v>61</v>
      </c>
      <c r="B73" s="197"/>
      <c r="C73" s="38">
        <v>60</v>
      </c>
      <c r="D73" s="38">
        <v>33.4</v>
      </c>
      <c r="E73" s="38">
        <v>26.6</v>
      </c>
      <c r="F73" s="39">
        <v>17.8</v>
      </c>
      <c r="G73" s="40" t="s">
        <v>31</v>
      </c>
      <c r="H73" s="40" t="s">
        <v>31</v>
      </c>
      <c r="I73" s="40">
        <f>SUM(I48,I72,)</f>
        <v>1468</v>
      </c>
      <c r="J73" s="40">
        <f>SUM(J48,J72,)</f>
        <v>475</v>
      </c>
      <c r="K73" s="40">
        <f>SUM(K48,K72,)</f>
        <v>817</v>
      </c>
      <c r="L73" s="41">
        <f>SUM(L48,L72)</f>
        <v>771</v>
      </c>
      <c r="M73" s="40">
        <f>SUM(M48,M72)</f>
        <v>306</v>
      </c>
      <c r="N73" s="40">
        <f>SUM(N48,N72)</f>
        <v>465</v>
      </c>
      <c r="O73" s="40">
        <f>SUM(O48,O72,)</f>
        <v>46</v>
      </c>
      <c r="P73" s="129">
        <f>SUM(P48,P72,)</f>
        <v>651</v>
      </c>
      <c r="Q73" s="107"/>
      <c r="R73" s="107"/>
    </row>
    <row r="74" spans="1:18">
      <c r="A74" s="183" t="s">
        <v>62</v>
      </c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07"/>
      <c r="R74" s="107"/>
    </row>
    <row r="75" spans="1:18">
      <c r="A75" s="185" t="s">
        <v>63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07"/>
      <c r="R75" s="107"/>
    </row>
    <row r="76" spans="1:18">
      <c r="A76" s="18" t="s">
        <v>19</v>
      </c>
      <c r="B76" s="179" t="s">
        <v>20</v>
      </c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07"/>
      <c r="R76" s="107"/>
    </row>
    <row r="77" spans="1:18">
      <c r="A77" s="19" t="s">
        <v>21</v>
      </c>
      <c r="B77" s="20" t="s">
        <v>22</v>
      </c>
      <c r="C77" s="21">
        <v>2</v>
      </c>
      <c r="D77" s="21">
        <v>1.2</v>
      </c>
      <c r="E77" s="21">
        <v>0.8</v>
      </c>
      <c r="F77" s="21"/>
      <c r="G77" s="22" t="s">
        <v>23</v>
      </c>
      <c r="H77" s="22" t="s">
        <v>24</v>
      </c>
      <c r="I77" s="22">
        <v>50</v>
      </c>
      <c r="J77" s="22"/>
      <c r="K77" s="22">
        <v>30</v>
      </c>
      <c r="L77" s="22">
        <v>30</v>
      </c>
      <c r="M77" s="22"/>
      <c r="N77" s="22">
        <v>30</v>
      </c>
      <c r="O77" s="22"/>
      <c r="P77" s="125">
        <v>20</v>
      </c>
      <c r="Q77" s="107"/>
      <c r="R77" s="107"/>
    </row>
    <row r="78" spans="1:18">
      <c r="A78" s="198" t="s">
        <v>30</v>
      </c>
      <c r="B78" s="199"/>
      <c r="C78" s="42">
        <f>SUM(C77:C77)</f>
        <v>2</v>
      </c>
      <c r="D78" s="42">
        <f>SUM(D77:D77)</f>
        <v>1.2</v>
      </c>
      <c r="E78" s="42">
        <v>0.8</v>
      </c>
      <c r="F78" s="42"/>
      <c r="G78" s="43" t="s">
        <v>31</v>
      </c>
      <c r="H78" s="43" t="s">
        <v>31</v>
      </c>
      <c r="I78" s="43">
        <f>SUM(I77:I77)</f>
        <v>50</v>
      </c>
      <c r="J78" s="43"/>
      <c r="K78" s="43">
        <f>SUM(K77:K77)</f>
        <v>30</v>
      </c>
      <c r="L78" s="43">
        <f>SUM(L77:L77)</f>
        <v>30</v>
      </c>
      <c r="M78" s="43"/>
      <c r="N78" s="43">
        <f>SUM(N77:N77)</f>
        <v>30</v>
      </c>
      <c r="O78" s="43"/>
      <c r="P78" s="131">
        <f>SUM(P77:P77)</f>
        <v>20</v>
      </c>
      <c r="Q78" s="107"/>
      <c r="R78" s="107"/>
    </row>
    <row r="79" spans="1:18">
      <c r="A79" s="198" t="s">
        <v>32</v>
      </c>
      <c r="B79" s="199"/>
      <c r="C79" s="42"/>
      <c r="D79" s="42"/>
      <c r="E79" s="42"/>
      <c r="F79" s="42"/>
      <c r="G79" s="43"/>
      <c r="H79" s="43"/>
      <c r="I79" s="43"/>
      <c r="J79" s="43"/>
      <c r="K79" s="43"/>
      <c r="L79" s="43"/>
      <c r="M79" s="43"/>
      <c r="N79" s="43"/>
      <c r="O79" s="43"/>
      <c r="P79" s="131"/>
      <c r="Q79" s="107"/>
      <c r="R79" s="107"/>
    </row>
    <row r="80" spans="1:18">
      <c r="A80" s="198" t="s">
        <v>33</v>
      </c>
      <c r="B80" s="199"/>
      <c r="C80" s="42">
        <v>3</v>
      </c>
      <c r="D80" s="42">
        <v>2.2000000000000002</v>
      </c>
      <c r="E80" s="42">
        <v>0.8</v>
      </c>
      <c r="F80" s="42"/>
      <c r="G80" s="43" t="s">
        <v>31</v>
      </c>
      <c r="H80" s="43" t="s">
        <v>31</v>
      </c>
      <c r="I80" s="43">
        <v>80</v>
      </c>
      <c r="J80" s="43"/>
      <c r="K80" s="43">
        <v>60</v>
      </c>
      <c r="L80" s="43">
        <v>60</v>
      </c>
      <c r="M80" s="43"/>
      <c r="N80" s="43">
        <v>60</v>
      </c>
      <c r="O80" s="43"/>
      <c r="P80" s="131">
        <v>20</v>
      </c>
      <c r="Q80" s="107"/>
      <c r="R80" s="107"/>
    </row>
    <row r="81" spans="1:18">
      <c r="A81" s="18" t="s">
        <v>34</v>
      </c>
      <c r="B81" s="179" t="s">
        <v>35</v>
      </c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07"/>
      <c r="R81" s="107"/>
    </row>
    <row r="82" spans="1:18">
      <c r="A82" s="45" t="s">
        <v>21</v>
      </c>
      <c r="B82" s="46" t="s">
        <v>131</v>
      </c>
      <c r="C82" s="42">
        <v>4</v>
      </c>
      <c r="D82" s="42">
        <v>2</v>
      </c>
      <c r="E82" s="42">
        <v>2</v>
      </c>
      <c r="F82" s="42">
        <v>1.2</v>
      </c>
      <c r="G82" s="43" t="s">
        <v>37</v>
      </c>
      <c r="H82" s="43" t="s">
        <v>27</v>
      </c>
      <c r="I82" s="43">
        <v>100</v>
      </c>
      <c r="J82" s="43">
        <v>30</v>
      </c>
      <c r="K82" s="43">
        <v>50</v>
      </c>
      <c r="L82" s="43">
        <v>45</v>
      </c>
      <c r="M82" s="43">
        <v>15</v>
      </c>
      <c r="N82" s="43">
        <v>30</v>
      </c>
      <c r="O82" s="43">
        <v>5</v>
      </c>
      <c r="P82" s="128">
        <v>50</v>
      </c>
      <c r="Q82" s="107"/>
      <c r="R82" s="107"/>
    </row>
    <row r="83" spans="1:18">
      <c r="A83" s="45" t="s">
        <v>25</v>
      </c>
      <c r="B83" s="46" t="s">
        <v>64</v>
      </c>
      <c r="C83" s="42">
        <v>3</v>
      </c>
      <c r="D83" s="42">
        <v>1.8</v>
      </c>
      <c r="E83" s="42">
        <v>1.2</v>
      </c>
      <c r="F83" s="42">
        <v>1.2</v>
      </c>
      <c r="G83" s="43" t="s">
        <v>23</v>
      </c>
      <c r="H83" s="43" t="s">
        <v>27</v>
      </c>
      <c r="I83" s="43">
        <v>75</v>
      </c>
      <c r="J83" s="43">
        <v>30</v>
      </c>
      <c r="K83" s="43">
        <v>46</v>
      </c>
      <c r="L83" s="43">
        <v>45</v>
      </c>
      <c r="M83" s="43">
        <v>15</v>
      </c>
      <c r="N83" s="43">
        <v>30</v>
      </c>
      <c r="O83" s="43">
        <v>1</v>
      </c>
      <c r="P83" s="128">
        <v>29</v>
      </c>
      <c r="Q83" s="107"/>
      <c r="R83" s="107"/>
    </row>
    <row r="84" spans="1:18">
      <c r="A84" s="189" t="s">
        <v>30</v>
      </c>
      <c r="B84" s="193"/>
      <c r="C84" s="21">
        <f>SUM(C82:C83)</f>
        <v>7</v>
      </c>
      <c r="D84" s="21">
        <f>SUM(D82:D83)</f>
        <v>3.8</v>
      </c>
      <c r="E84" s="21">
        <f>SUM(E82:E83)</f>
        <v>3.2</v>
      </c>
      <c r="F84" s="21"/>
      <c r="G84" s="22"/>
      <c r="H84" s="22"/>
      <c r="I84" s="22">
        <f>SUM(I82:I83)</f>
        <v>175</v>
      </c>
      <c r="J84" s="22"/>
      <c r="K84" s="22">
        <f t="shared" ref="K84:P84" si="4">SUM(K82:K83)</f>
        <v>96</v>
      </c>
      <c r="L84" s="22">
        <f t="shared" si="4"/>
        <v>90</v>
      </c>
      <c r="M84" s="22">
        <f t="shared" si="4"/>
        <v>30</v>
      </c>
      <c r="N84" s="22">
        <f t="shared" si="4"/>
        <v>60</v>
      </c>
      <c r="O84" s="22">
        <f t="shared" si="4"/>
        <v>6</v>
      </c>
      <c r="P84" s="124">
        <f t="shared" si="4"/>
        <v>79</v>
      </c>
      <c r="Q84" s="107"/>
      <c r="R84" s="107"/>
    </row>
    <row r="85" spans="1:18">
      <c r="A85" s="189" t="s">
        <v>32</v>
      </c>
      <c r="B85" s="193"/>
      <c r="C85" s="21"/>
      <c r="D85" s="21"/>
      <c r="E85" s="21"/>
      <c r="F85" s="21">
        <f>SUM(F82:F84)</f>
        <v>2.4</v>
      </c>
      <c r="G85" s="22"/>
      <c r="H85" s="22"/>
      <c r="I85" s="22"/>
      <c r="J85" s="22">
        <f>SUM(J82:J84)</f>
        <v>60</v>
      </c>
      <c r="K85" s="22"/>
      <c r="L85" s="22"/>
      <c r="M85" s="22"/>
      <c r="N85" s="22"/>
      <c r="O85" s="22"/>
      <c r="P85" s="124"/>
      <c r="Q85" s="107"/>
      <c r="R85" s="107"/>
    </row>
    <row r="86" spans="1:18">
      <c r="A86" s="189" t="s">
        <v>33</v>
      </c>
      <c r="B86" s="193"/>
      <c r="C86" s="42"/>
      <c r="D86" s="42"/>
      <c r="E86" s="42"/>
      <c r="F86" s="42"/>
      <c r="G86" s="43"/>
      <c r="H86" s="43"/>
      <c r="I86" s="43"/>
      <c r="J86" s="43"/>
      <c r="K86" s="43"/>
      <c r="L86" s="43"/>
      <c r="M86" s="43"/>
      <c r="N86" s="43"/>
      <c r="O86" s="43"/>
      <c r="P86" s="128"/>
      <c r="Q86" s="107"/>
      <c r="R86" s="107"/>
    </row>
    <row r="87" spans="1:18" s="47" customFormat="1">
      <c r="A87" s="44" t="s">
        <v>39</v>
      </c>
      <c r="B87" s="200" t="s">
        <v>40</v>
      </c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49"/>
      <c r="R87" s="49"/>
    </row>
    <row r="88" spans="1:18">
      <c r="A88" s="45" t="s">
        <v>21</v>
      </c>
      <c r="B88" s="46" t="s">
        <v>122</v>
      </c>
      <c r="C88" s="42">
        <v>4.5</v>
      </c>
      <c r="D88" s="50">
        <v>2.5</v>
      </c>
      <c r="E88" s="50">
        <v>2</v>
      </c>
      <c r="F88" s="42">
        <v>1.2</v>
      </c>
      <c r="G88" s="43" t="s">
        <v>37</v>
      </c>
      <c r="H88" s="43" t="s">
        <v>27</v>
      </c>
      <c r="I88" s="43">
        <v>113</v>
      </c>
      <c r="J88" s="43">
        <v>30</v>
      </c>
      <c r="K88" s="43">
        <v>62</v>
      </c>
      <c r="L88" s="43">
        <v>60</v>
      </c>
      <c r="M88" s="43">
        <v>30</v>
      </c>
      <c r="N88" s="43">
        <v>30</v>
      </c>
      <c r="O88" s="43">
        <v>2</v>
      </c>
      <c r="P88" s="128">
        <v>51</v>
      </c>
      <c r="Q88" s="107"/>
      <c r="R88" s="107"/>
    </row>
    <row r="89" spans="1:18">
      <c r="A89" s="45" t="s">
        <v>25</v>
      </c>
      <c r="B89" s="46" t="s">
        <v>66</v>
      </c>
      <c r="C89" s="42">
        <v>4.5</v>
      </c>
      <c r="D89" s="50">
        <v>2.7</v>
      </c>
      <c r="E89" s="50">
        <v>1.8</v>
      </c>
      <c r="F89" s="42">
        <v>1.8</v>
      </c>
      <c r="G89" s="43" t="s">
        <v>37</v>
      </c>
      <c r="H89" s="43" t="s">
        <v>27</v>
      </c>
      <c r="I89" s="43">
        <v>113</v>
      </c>
      <c r="J89" s="43">
        <v>45</v>
      </c>
      <c r="K89" s="43">
        <v>68</v>
      </c>
      <c r="L89" s="43">
        <v>60</v>
      </c>
      <c r="M89" s="43">
        <v>30</v>
      </c>
      <c r="N89" s="43">
        <v>30</v>
      </c>
      <c r="O89" s="43">
        <v>8</v>
      </c>
      <c r="P89" s="128">
        <v>45</v>
      </c>
      <c r="Q89" s="107"/>
      <c r="R89" s="107"/>
    </row>
    <row r="90" spans="1:18">
      <c r="A90" s="95" t="s">
        <v>28</v>
      </c>
      <c r="B90" s="51" t="s">
        <v>75</v>
      </c>
      <c r="C90" s="42">
        <v>3</v>
      </c>
      <c r="D90" s="50">
        <v>1.8</v>
      </c>
      <c r="E90" s="50">
        <v>1.2</v>
      </c>
      <c r="F90" s="42">
        <v>1.6</v>
      </c>
      <c r="G90" s="43" t="s">
        <v>23</v>
      </c>
      <c r="H90" s="52" t="s">
        <v>27</v>
      </c>
      <c r="I90" s="52">
        <v>75</v>
      </c>
      <c r="J90" s="52">
        <v>40</v>
      </c>
      <c r="K90" s="52">
        <v>46</v>
      </c>
      <c r="L90" s="43">
        <v>45</v>
      </c>
      <c r="M90" s="52">
        <v>15</v>
      </c>
      <c r="N90" s="52">
        <v>30</v>
      </c>
      <c r="O90" s="52">
        <v>1</v>
      </c>
      <c r="P90" s="132">
        <v>29</v>
      </c>
      <c r="Q90" s="120"/>
      <c r="R90" s="120"/>
    </row>
    <row r="91" spans="1:18">
      <c r="A91" s="198" t="s">
        <v>30</v>
      </c>
      <c r="B91" s="199"/>
      <c r="C91" s="42">
        <f>SUM(C88:C90)</f>
        <v>12</v>
      </c>
      <c r="D91" s="42">
        <f>SUM(D88:D90)</f>
        <v>7</v>
      </c>
      <c r="E91" s="42">
        <f>SUM(E88:E90)</f>
        <v>5</v>
      </c>
      <c r="F91" s="42"/>
      <c r="G91" s="43" t="s">
        <v>31</v>
      </c>
      <c r="H91" s="43" t="s">
        <v>31</v>
      </c>
      <c r="I91" s="43">
        <f>SUM(I88:I90)</f>
        <v>301</v>
      </c>
      <c r="J91" s="43"/>
      <c r="K91" s="43">
        <f t="shared" ref="K91:P91" si="5">SUM(K88:K90)</f>
        <v>176</v>
      </c>
      <c r="L91" s="43">
        <f t="shared" si="5"/>
        <v>165</v>
      </c>
      <c r="M91" s="43">
        <f t="shared" si="5"/>
        <v>75</v>
      </c>
      <c r="N91" s="43">
        <f t="shared" si="5"/>
        <v>90</v>
      </c>
      <c r="O91" s="43">
        <f t="shared" si="5"/>
        <v>11</v>
      </c>
      <c r="P91" s="128">
        <f t="shared" si="5"/>
        <v>125</v>
      </c>
      <c r="Q91" s="107"/>
      <c r="R91" s="107"/>
    </row>
    <row r="92" spans="1:18">
      <c r="A92" s="198" t="s">
        <v>32</v>
      </c>
      <c r="B92" s="199"/>
      <c r="C92" s="42"/>
      <c r="D92" s="42"/>
      <c r="E92" s="42"/>
      <c r="F92" s="42">
        <f>SUM(F88:F91)</f>
        <v>4.5999999999999996</v>
      </c>
      <c r="G92" s="43"/>
      <c r="H92" s="43"/>
      <c r="I92" s="43"/>
      <c r="J92" s="43">
        <f>SUM(J88:J91)</f>
        <v>115</v>
      </c>
      <c r="K92" s="43"/>
      <c r="L92" s="43"/>
      <c r="M92" s="43"/>
      <c r="N92" s="43"/>
      <c r="O92" s="43"/>
      <c r="P92" s="128"/>
      <c r="Q92" s="107"/>
      <c r="R92" s="107"/>
    </row>
    <row r="93" spans="1:18">
      <c r="A93" s="198" t="s">
        <v>33</v>
      </c>
      <c r="B93" s="199"/>
      <c r="C93" s="42"/>
      <c r="D93" s="42"/>
      <c r="E93" s="42"/>
      <c r="F93" s="42"/>
      <c r="G93" s="43" t="s">
        <v>31</v>
      </c>
      <c r="H93" s="43" t="s">
        <v>31</v>
      </c>
      <c r="I93" s="43"/>
      <c r="J93" s="43"/>
      <c r="K93" s="43"/>
      <c r="L93" s="43"/>
      <c r="M93" s="43"/>
      <c r="N93" s="43"/>
      <c r="O93" s="43"/>
      <c r="P93" s="128"/>
      <c r="Q93" s="107"/>
      <c r="R93" s="107"/>
    </row>
    <row r="94" spans="1:18">
      <c r="A94" s="44" t="s">
        <v>56</v>
      </c>
      <c r="B94" s="214" t="s">
        <v>57</v>
      </c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107"/>
      <c r="R94" s="107"/>
    </row>
    <row r="95" spans="1:18">
      <c r="A95" s="71" t="s">
        <v>21</v>
      </c>
      <c r="B95" s="109" t="s">
        <v>151</v>
      </c>
      <c r="C95" s="42">
        <v>2</v>
      </c>
      <c r="D95" s="42">
        <v>1.2</v>
      </c>
      <c r="E95" s="42">
        <v>0.8</v>
      </c>
      <c r="F95" s="42">
        <v>0.4</v>
      </c>
      <c r="G95" s="43" t="s">
        <v>23</v>
      </c>
      <c r="H95" s="43" t="s">
        <v>24</v>
      </c>
      <c r="I95" s="43">
        <v>50</v>
      </c>
      <c r="J95" s="43">
        <v>10</v>
      </c>
      <c r="K95" s="43">
        <v>31</v>
      </c>
      <c r="L95" s="43">
        <v>30</v>
      </c>
      <c r="M95" s="43">
        <v>15</v>
      </c>
      <c r="N95" s="43">
        <v>15</v>
      </c>
      <c r="O95" s="43">
        <v>1</v>
      </c>
      <c r="P95" s="128">
        <v>19</v>
      </c>
      <c r="Q95" s="107"/>
      <c r="R95" s="107"/>
    </row>
    <row r="96" spans="1:18">
      <c r="A96" s="71" t="s">
        <v>25</v>
      </c>
      <c r="B96" s="109" t="s">
        <v>152</v>
      </c>
      <c r="C96" s="42">
        <v>3</v>
      </c>
      <c r="D96" s="42">
        <v>1.8</v>
      </c>
      <c r="E96" s="42">
        <v>1.2</v>
      </c>
      <c r="F96" s="42">
        <v>1.6</v>
      </c>
      <c r="G96" s="43" t="s">
        <v>23</v>
      </c>
      <c r="H96" s="43" t="s">
        <v>24</v>
      </c>
      <c r="I96" s="43">
        <v>75</v>
      </c>
      <c r="J96" s="43">
        <v>40</v>
      </c>
      <c r="K96" s="43">
        <v>46</v>
      </c>
      <c r="L96" s="43">
        <v>45</v>
      </c>
      <c r="M96" s="43">
        <v>30</v>
      </c>
      <c r="N96" s="43">
        <v>15</v>
      </c>
      <c r="O96" s="43">
        <v>1</v>
      </c>
      <c r="P96" s="139">
        <v>29</v>
      </c>
      <c r="Q96" s="107"/>
      <c r="R96" s="107"/>
    </row>
    <row r="97" spans="1:18">
      <c r="A97" s="71" t="s">
        <v>28</v>
      </c>
      <c r="B97" s="109" t="s">
        <v>153</v>
      </c>
      <c r="C97" s="42">
        <v>2</v>
      </c>
      <c r="D97" s="42">
        <v>1.2</v>
      </c>
      <c r="E97" s="42">
        <v>0.8</v>
      </c>
      <c r="F97" s="42">
        <v>1.2</v>
      </c>
      <c r="G97" s="43" t="s">
        <v>23</v>
      </c>
      <c r="H97" s="43" t="s">
        <v>24</v>
      </c>
      <c r="I97" s="43">
        <v>50</v>
      </c>
      <c r="J97" s="43">
        <v>30</v>
      </c>
      <c r="K97" s="43">
        <v>31</v>
      </c>
      <c r="L97" s="43">
        <v>30</v>
      </c>
      <c r="M97" s="43">
        <v>15</v>
      </c>
      <c r="N97" s="43">
        <v>15</v>
      </c>
      <c r="O97" s="43">
        <v>1</v>
      </c>
      <c r="P97" s="128">
        <v>19</v>
      </c>
      <c r="Q97" s="107"/>
      <c r="R97" s="107"/>
    </row>
    <row r="98" spans="1:18">
      <c r="A98" s="71" t="s">
        <v>29</v>
      </c>
      <c r="B98" s="109" t="s">
        <v>154</v>
      </c>
      <c r="C98" s="42">
        <v>2</v>
      </c>
      <c r="D98" s="42">
        <v>1.2</v>
      </c>
      <c r="E98" s="42">
        <v>0.8</v>
      </c>
      <c r="F98" s="42">
        <v>1</v>
      </c>
      <c r="G98" s="43" t="s">
        <v>23</v>
      </c>
      <c r="H98" s="43" t="s">
        <v>24</v>
      </c>
      <c r="I98" s="43">
        <v>50</v>
      </c>
      <c r="J98" s="43">
        <v>25</v>
      </c>
      <c r="K98" s="43">
        <v>31</v>
      </c>
      <c r="L98" s="43">
        <v>30</v>
      </c>
      <c r="M98" s="43">
        <v>15</v>
      </c>
      <c r="N98" s="43">
        <v>15</v>
      </c>
      <c r="O98" s="43">
        <v>1</v>
      </c>
      <c r="P98" s="128">
        <v>19</v>
      </c>
      <c r="Q98" s="107"/>
      <c r="R98" s="107"/>
    </row>
    <row r="99" spans="1:18">
      <c r="A99" s="198" t="s">
        <v>30</v>
      </c>
      <c r="B99" s="209"/>
      <c r="C99" s="42">
        <f>SUM(C95:C98)</f>
        <v>9</v>
      </c>
      <c r="D99" s="42">
        <f>SUM(D95:D98)</f>
        <v>5.4</v>
      </c>
      <c r="E99" s="42">
        <f>SUM(E95:E98)</f>
        <v>3.5999999999999996</v>
      </c>
      <c r="F99" s="42"/>
      <c r="G99" s="43" t="s">
        <v>31</v>
      </c>
      <c r="H99" s="43" t="s">
        <v>31</v>
      </c>
      <c r="I99" s="43">
        <f>SUM(I95:I98)</f>
        <v>225</v>
      </c>
      <c r="J99" s="43"/>
      <c r="K99" s="43">
        <f t="shared" ref="K99:P99" si="6">SUM(K95:K98)</f>
        <v>139</v>
      </c>
      <c r="L99" s="43">
        <f t="shared" si="6"/>
        <v>135</v>
      </c>
      <c r="M99" s="43">
        <f t="shared" si="6"/>
        <v>75</v>
      </c>
      <c r="N99" s="43">
        <f t="shared" si="6"/>
        <v>60</v>
      </c>
      <c r="O99" s="43">
        <f t="shared" si="6"/>
        <v>4</v>
      </c>
      <c r="P99" s="128">
        <f t="shared" si="6"/>
        <v>86</v>
      </c>
      <c r="Q99" s="107"/>
      <c r="R99" s="107"/>
    </row>
    <row r="100" spans="1:18">
      <c r="A100" s="198" t="s">
        <v>32</v>
      </c>
      <c r="B100" s="199"/>
      <c r="C100" s="42"/>
      <c r="D100" s="42"/>
      <c r="E100" s="42"/>
      <c r="F100" s="42">
        <f>SUM(F95:F99)</f>
        <v>4.2</v>
      </c>
      <c r="G100" s="43"/>
      <c r="H100" s="43"/>
      <c r="I100" s="43"/>
      <c r="J100" s="43">
        <f>SUM(J95:J99)</f>
        <v>105</v>
      </c>
      <c r="K100" s="43"/>
      <c r="L100" s="43"/>
      <c r="M100" s="43"/>
      <c r="N100" s="43"/>
      <c r="O100" s="43"/>
      <c r="P100" s="128"/>
      <c r="Q100" s="107"/>
      <c r="R100" s="107"/>
    </row>
    <row r="101" spans="1:18">
      <c r="A101" s="198" t="s">
        <v>33</v>
      </c>
      <c r="B101" s="199"/>
      <c r="C101" s="42">
        <v>10</v>
      </c>
      <c r="D101" s="42">
        <f>SUM(D99)</f>
        <v>5.4</v>
      </c>
      <c r="E101" s="42">
        <f>SUM(E99)</f>
        <v>3.5999999999999996</v>
      </c>
      <c r="F101" s="42"/>
      <c r="G101" s="43" t="s">
        <v>31</v>
      </c>
      <c r="H101" s="43" t="s">
        <v>31</v>
      </c>
      <c r="I101" s="43">
        <f>SUM(I99)</f>
        <v>225</v>
      </c>
      <c r="J101" s="43"/>
      <c r="K101" s="43">
        <f t="shared" ref="K101:P101" si="7">SUM(K99)</f>
        <v>139</v>
      </c>
      <c r="L101" s="43">
        <f t="shared" si="7"/>
        <v>135</v>
      </c>
      <c r="M101" s="43">
        <f t="shared" si="7"/>
        <v>75</v>
      </c>
      <c r="N101" s="43">
        <f t="shared" si="7"/>
        <v>60</v>
      </c>
      <c r="O101" s="43">
        <f t="shared" si="7"/>
        <v>4</v>
      </c>
      <c r="P101" s="128">
        <f t="shared" si="7"/>
        <v>86</v>
      </c>
      <c r="Q101" s="107"/>
      <c r="R101" s="107"/>
    </row>
    <row r="102" spans="1:18">
      <c r="A102" s="191" t="s">
        <v>69</v>
      </c>
      <c r="B102" s="202"/>
      <c r="C102" s="32">
        <f>SUM(C78,C84,C91,C99)</f>
        <v>30</v>
      </c>
      <c r="D102" s="32">
        <f>SUM(D78,D84,D91,D99)</f>
        <v>17.399999999999999</v>
      </c>
      <c r="E102" s="32">
        <f>SUM(E78,E84,E91,E99)</f>
        <v>12.6</v>
      </c>
      <c r="F102" s="32">
        <f>SUM(F85,F92,F100,)</f>
        <v>11.2</v>
      </c>
      <c r="G102" s="33" t="s">
        <v>31</v>
      </c>
      <c r="H102" s="33" t="s">
        <v>31</v>
      </c>
      <c r="I102" s="33">
        <f>SUM(I78,I84,I91,I99,)</f>
        <v>751</v>
      </c>
      <c r="J102" s="33">
        <f>SUM(J79,J85,J92,J100,)</f>
        <v>280</v>
      </c>
      <c r="K102" s="33">
        <f>SUM(K78,K84,K91,K99,)</f>
        <v>441</v>
      </c>
      <c r="L102" s="33">
        <f>SUM(L78,L84,L91,L99)</f>
        <v>420</v>
      </c>
      <c r="M102" s="33">
        <f>SUM(M78,M84,M91,M99)</f>
        <v>180</v>
      </c>
      <c r="N102" s="33">
        <f>SUM(N78,N84,N91,N99)</f>
        <v>240</v>
      </c>
      <c r="O102" s="33">
        <f>SUM(O78,O84,O91,O99,)</f>
        <v>21</v>
      </c>
      <c r="P102" s="126">
        <f>SUM(P78,P84,P91,P99,)</f>
        <v>310</v>
      </c>
      <c r="Q102" s="107"/>
      <c r="R102" s="107"/>
    </row>
    <row r="103" spans="1:18">
      <c r="A103" s="185" t="s">
        <v>70</v>
      </c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07"/>
      <c r="R103" s="107"/>
    </row>
    <row r="104" spans="1:18">
      <c r="A104" s="18" t="s">
        <v>19</v>
      </c>
      <c r="B104" s="179" t="s">
        <v>20</v>
      </c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07"/>
      <c r="R104" s="107"/>
    </row>
    <row r="105" spans="1:18" s="23" customFormat="1">
      <c r="A105" s="45" t="s">
        <v>21</v>
      </c>
      <c r="B105" s="46" t="s">
        <v>22</v>
      </c>
      <c r="C105" s="42">
        <v>2</v>
      </c>
      <c r="D105" s="42">
        <v>1.2</v>
      </c>
      <c r="E105" s="103">
        <v>0.8</v>
      </c>
      <c r="F105" s="42"/>
      <c r="G105" s="43" t="s">
        <v>23</v>
      </c>
      <c r="H105" s="43" t="s">
        <v>24</v>
      </c>
      <c r="I105" s="22">
        <v>50</v>
      </c>
      <c r="J105" s="22"/>
      <c r="K105" s="22">
        <v>30</v>
      </c>
      <c r="L105" s="22">
        <v>30</v>
      </c>
      <c r="M105" s="22"/>
      <c r="N105" s="22">
        <v>30</v>
      </c>
      <c r="O105" s="22"/>
      <c r="P105" s="125">
        <v>20</v>
      </c>
    </row>
    <row r="106" spans="1:18" s="23" customFormat="1">
      <c r="A106" s="19" t="s">
        <v>25</v>
      </c>
      <c r="B106" s="20" t="s">
        <v>26</v>
      </c>
      <c r="C106" s="42">
        <v>1</v>
      </c>
      <c r="D106" s="42">
        <v>1</v>
      </c>
      <c r="E106" s="42"/>
      <c r="F106" s="42"/>
      <c r="G106" s="101" t="s">
        <v>23</v>
      </c>
      <c r="H106" s="101" t="s">
        <v>24</v>
      </c>
      <c r="I106" s="22">
        <v>30</v>
      </c>
      <c r="J106" s="22"/>
      <c r="K106" s="22">
        <v>30</v>
      </c>
      <c r="L106" s="22">
        <v>30</v>
      </c>
      <c r="M106" s="22"/>
      <c r="N106" s="22">
        <v>30</v>
      </c>
      <c r="O106" s="22"/>
      <c r="P106" s="125"/>
    </row>
    <row r="107" spans="1:18" s="23" customFormat="1">
      <c r="A107" s="198" t="s">
        <v>30</v>
      </c>
      <c r="B107" s="199"/>
      <c r="C107" s="42">
        <f>SUM(C105:C106)</f>
        <v>3</v>
      </c>
      <c r="D107" s="42">
        <f>SUM(D105:D106)</f>
        <v>2.2000000000000002</v>
      </c>
      <c r="E107" s="42">
        <f>SUM(E105:E106)</f>
        <v>0.8</v>
      </c>
      <c r="F107" s="42"/>
      <c r="G107" s="43"/>
      <c r="H107" s="43" t="s">
        <v>31</v>
      </c>
      <c r="I107" s="43">
        <f>SUM(I105:I106)</f>
        <v>80</v>
      </c>
      <c r="J107" s="43"/>
      <c r="K107" s="43">
        <f>SUM(K105:K106)</f>
        <v>60</v>
      </c>
      <c r="L107" s="43">
        <f>SUM(L105:L106)</f>
        <v>60</v>
      </c>
      <c r="M107" s="43"/>
      <c r="N107" s="43">
        <f>SUM(N105:N106)</f>
        <v>60</v>
      </c>
      <c r="O107" s="43"/>
      <c r="P107" s="131">
        <v>20</v>
      </c>
    </row>
    <row r="108" spans="1:18" s="23" customFormat="1">
      <c r="A108" s="198" t="s">
        <v>32</v>
      </c>
      <c r="B108" s="199"/>
      <c r="C108" s="42"/>
      <c r="D108" s="42"/>
      <c r="E108" s="42"/>
      <c r="F108" s="42"/>
      <c r="G108" s="43"/>
      <c r="H108" s="43"/>
      <c r="I108" s="43"/>
      <c r="J108" s="43"/>
      <c r="K108" s="43"/>
      <c r="L108" s="43"/>
      <c r="M108" s="43"/>
      <c r="N108" s="43"/>
      <c r="O108" s="43"/>
      <c r="P108" s="131"/>
    </row>
    <row r="109" spans="1:18">
      <c r="A109" s="198" t="s">
        <v>33</v>
      </c>
      <c r="B109" s="199"/>
      <c r="C109" s="42">
        <v>2</v>
      </c>
      <c r="D109" s="42">
        <v>1.2</v>
      </c>
      <c r="E109" s="42">
        <v>0.8</v>
      </c>
      <c r="F109" s="42"/>
      <c r="G109" s="43" t="s">
        <v>31</v>
      </c>
      <c r="H109" s="43" t="s">
        <v>31</v>
      </c>
      <c r="I109" s="43">
        <f>SUM(I107)</f>
        <v>80</v>
      </c>
      <c r="J109" s="43"/>
      <c r="K109" s="43">
        <f>SUM(K107)</f>
        <v>60</v>
      </c>
      <c r="L109" s="43">
        <f>SUM(L107)</f>
        <v>60</v>
      </c>
      <c r="M109" s="43"/>
      <c r="N109" s="43">
        <f>SUM(N107)</f>
        <v>60</v>
      </c>
      <c r="O109" s="43"/>
      <c r="P109" s="131">
        <v>20</v>
      </c>
      <c r="Q109" s="107"/>
      <c r="R109" s="107"/>
    </row>
    <row r="110" spans="1:18" s="47" customFormat="1">
      <c r="A110" s="44" t="s">
        <v>34</v>
      </c>
      <c r="B110" s="200" t="s">
        <v>40</v>
      </c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49"/>
      <c r="R110" s="49"/>
    </row>
    <row r="111" spans="1:18" s="53" customFormat="1">
      <c r="A111" s="45" t="s">
        <v>21</v>
      </c>
      <c r="B111" s="60" t="s">
        <v>89</v>
      </c>
      <c r="C111" s="42">
        <v>3.5</v>
      </c>
      <c r="D111" s="42">
        <v>1.9</v>
      </c>
      <c r="E111" s="42">
        <v>1.6</v>
      </c>
      <c r="F111" s="42">
        <v>2.4</v>
      </c>
      <c r="G111" s="43" t="s">
        <v>37</v>
      </c>
      <c r="H111" s="43" t="s">
        <v>27</v>
      </c>
      <c r="I111" s="43">
        <v>88</v>
      </c>
      <c r="J111" s="43">
        <v>60</v>
      </c>
      <c r="K111" s="43">
        <v>47</v>
      </c>
      <c r="L111" s="43">
        <v>45</v>
      </c>
      <c r="M111" s="43">
        <v>15</v>
      </c>
      <c r="N111" s="43">
        <v>30</v>
      </c>
      <c r="O111" s="43">
        <v>2</v>
      </c>
      <c r="P111" s="128">
        <v>41</v>
      </c>
      <c r="Q111" s="48"/>
      <c r="R111" s="48"/>
    </row>
    <row r="112" spans="1:18">
      <c r="A112" s="45" t="s">
        <v>25</v>
      </c>
      <c r="B112" s="46" t="s">
        <v>72</v>
      </c>
      <c r="C112" s="42">
        <v>3.5</v>
      </c>
      <c r="D112" s="42">
        <v>2</v>
      </c>
      <c r="E112" s="42">
        <v>1.5</v>
      </c>
      <c r="F112" s="42">
        <v>1.2</v>
      </c>
      <c r="G112" s="43" t="s">
        <v>37</v>
      </c>
      <c r="H112" s="43" t="s">
        <v>27</v>
      </c>
      <c r="I112" s="43">
        <v>88</v>
      </c>
      <c r="J112" s="43">
        <v>30</v>
      </c>
      <c r="K112" s="43">
        <v>51</v>
      </c>
      <c r="L112" s="43">
        <v>45</v>
      </c>
      <c r="M112" s="43">
        <v>15</v>
      </c>
      <c r="N112" s="43">
        <v>30</v>
      </c>
      <c r="O112" s="43">
        <v>6</v>
      </c>
      <c r="P112" s="132">
        <v>37</v>
      </c>
      <c r="Q112" s="107"/>
      <c r="R112" s="107"/>
    </row>
    <row r="113" spans="1:18">
      <c r="A113" s="45" t="s">
        <v>28</v>
      </c>
      <c r="B113" s="46" t="s">
        <v>73</v>
      </c>
      <c r="C113" s="42">
        <v>3.5</v>
      </c>
      <c r="D113" s="42">
        <v>2.6</v>
      </c>
      <c r="E113" s="42">
        <v>0.9</v>
      </c>
      <c r="F113" s="42">
        <v>1.4</v>
      </c>
      <c r="G113" s="43" t="s">
        <v>23</v>
      </c>
      <c r="H113" s="43" t="s">
        <v>27</v>
      </c>
      <c r="I113" s="43">
        <v>88</v>
      </c>
      <c r="J113" s="43">
        <v>35</v>
      </c>
      <c r="K113" s="43">
        <v>66</v>
      </c>
      <c r="L113" s="43">
        <v>60</v>
      </c>
      <c r="M113" s="43">
        <v>30</v>
      </c>
      <c r="N113" s="43">
        <v>30</v>
      </c>
      <c r="O113" s="43">
        <v>6</v>
      </c>
      <c r="P113" s="132">
        <v>22</v>
      </c>
      <c r="Q113" s="107"/>
      <c r="R113" s="107"/>
    </row>
    <row r="114" spans="1:18">
      <c r="A114" s="45" t="s">
        <v>29</v>
      </c>
      <c r="B114" s="110" t="s">
        <v>74</v>
      </c>
      <c r="C114" s="42">
        <v>5</v>
      </c>
      <c r="D114" s="42">
        <v>3.2</v>
      </c>
      <c r="E114" s="42">
        <v>1.8</v>
      </c>
      <c r="F114" s="42">
        <v>2.4</v>
      </c>
      <c r="G114" s="43" t="s">
        <v>37</v>
      </c>
      <c r="H114" s="43" t="s">
        <v>27</v>
      </c>
      <c r="I114" s="43">
        <v>125</v>
      </c>
      <c r="J114" s="43">
        <v>60</v>
      </c>
      <c r="K114" s="43">
        <v>80</v>
      </c>
      <c r="L114" s="43">
        <v>75</v>
      </c>
      <c r="M114" s="43">
        <v>30</v>
      </c>
      <c r="N114" s="43">
        <v>45</v>
      </c>
      <c r="O114" s="43">
        <v>5</v>
      </c>
      <c r="P114" s="128">
        <v>45</v>
      </c>
      <c r="Q114" s="107"/>
      <c r="R114" s="107"/>
    </row>
    <row r="115" spans="1:18">
      <c r="A115" s="45" t="s">
        <v>67</v>
      </c>
      <c r="B115" s="110" t="s">
        <v>191</v>
      </c>
      <c r="C115" s="42">
        <v>5</v>
      </c>
      <c r="D115" s="42">
        <v>3.6</v>
      </c>
      <c r="E115" s="42">
        <v>1.4</v>
      </c>
      <c r="F115" s="42">
        <v>1.8</v>
      </c>
      <c r="G115" s="43" t="s">
        <v>23</v>
      </c>
      <c r="H115" s="43" t="s">
        <v>27</v>
      </c>
      <c r="I115" s="43">
        <v>125</v>
      </c>
      <c r="J115" s="43">
        <v>45</v>
      </c>
      <c r="K115" s="43">
        <v>93</v>
      </c>
      <c r="L115" s="43">
        <v>90</v>
      </c>
      <c r="M115" s="43">
        <v>45</v>
      </c>
      <c r="N115" s="43">
        <v>45</v>
      </c>
      <c r="O115" s="43">
        <v>3</v>
      </c>
      <c r="P115" s="128">
        <v>32</v>
      </c>
      <c r="Q115" s="107"/>
      <c r="R115" s="107"/>
    </row>
    <row r="116" spans="1:18" s="23" customFormat="1">
      <c r="A116" s="45" t="s">
        <v>113</v>
      </c>
      <c r="B116" s="84" t="s">
        <v>71</v>
      </c>
      <c r="C116" s="42">
        <v>4.5</v>
      </c>
      <c r="D116" s="42">
        <v>2.6</v>
      </c>
      <c r="E116" s="42">
        <v>1.9</v>
      </c>
      <c r="F116" s="42">
        <v>2.4</v>
      </c>
      <c r="G116" s="43" t="s">
        <v>37</v>
      </c>
      <c r="H116" s="43" t="s">
        <v>27</v>
      </c>
      <c r="I116" s="43">
        <v>113</v>
      </c>
      <c r="J116" s="43">
        <v>60</v>
      </c>
      <c r="K116" s="43">
        <v>66</v>
      </c>
      <c r="L116" s="43">
        <v>60</v>
      </c>
      <c r="M116" s="43">
        <v>15</v>
      </c>
      <c r="N116" s="43">
        <v>45</v>
      </c>
      <c r="O116" s="43">
        <v>6</v>
      </c>
      <c r="P116" s="132">
        <v>47</v>
      </c>
    </row>
    <row r="117" spans="1:18" s="23" customFormat="1">
      <c r="A117" s="198" t="s">
        <v>30</v>
      </c>
      <c r="B117" s="199"/>
      <c r="C117" s="42">
        <f>SUM(C111:C116)</f>
        <v>25</v>
      </c>
      <c r="D117" s="42">
        <f>SUM(D111:D116)</f>
        <v>15.899999999999999</v>
      </c>
      <c r="E117" s="42">
        <f>SUM(E111:E116)</f>
        <v>9.1</v>
      </c>
      <c r="F117" s="42"/>
      <c r="G117" s="43" t="s">
        <v>31</v>
      </c>
      <c r="H117" s="43" t="s">
        <v>31</v>
      </c>
      <c r="I117" s="43">
        <f>SUM(I111:I116)</f>
        <v>627</v>
      </c>
      <c r="J117" s="43"/>
      <c r="K117" s="43">
        <f t="shared" ref="K117:P117" si="8">SUM(K111:K116)</f>
        <v>403</v>
      </c>
      <c r="L117" s="43">
        <f t="shared" si="8"/>
        <v>375</v>
      </c>
      <c r="M117" s="43">
        <f t="shared" si="8"/>
        <v>150</v>
      </c>
      <c r="N117" s="43">
        <f t="shared" si="8"/>
        <v>225</v>
      </c>
      <c r="O117" s="43">
        <f t="shared" si="8"/>
        <v>28</v>
      </c>
      <c r="P117" s="128">
        <f t="shared" si="8"/>
        <v>224</v>
      </c>
    </row>
    <row r="118" spans="1:18" s="23" customFormat="1">
      <c r="A118" s="198" t="s">
        <v>32</v>
      </c>
      <c r="B118" s="199"/>
      <c r="C118" s="42"/>
      <c r="D118" s="42"/>
      <c r="E118" s="42"/>
      <c r="F118" s="42">
        <f>SUM(F111:F117)</f>
        <v>11.600000000000001</v>
      </c>
      <c r="G118" s="43"/>
      <c r="H118" s="43"/>
      <c r="I118" s="43"/>
      <c r="J118" s="43">
        <f>SUM(J111:J117)</f>
        <v>290</v>
      </c>
      <c r="K118" s="43"/>
      <c r="L118" s="43"/>
      <c r="M118" s="43"/>
      <c r="N118" s="43"/>
      <c r="O118" s="43"/>
      <c r="P118" s="128"/>
    </row>
    <row r="119" spans="1:18">
      <c r="A119" s="198" t="s">
        <v>33</v>
      </c>
      <c r="B119" s="199"/>
      <c r="C119" s="42"/>
      <c r="D119" s="42"/>
      <c r="E119" s="42"/>
      <c r="F119" s="42"/>
      <c r="G119" s="43" t="s">
        <v>31</v>
      </c>
      <c r="H119" s="43" t="s">
        <v>31</v>
      </c>
      <c r="I119" s="43"/>
      <c r="J119" s="43"/>
      <c r="K119" s="43"/>
      <c r="L119" s="43"/>
      <c r="M119" s="43"/>
      <c r="N119" s="43"/>
      <c r="O119" s="43"/>
      <c r="P119" s="128"/>
      <c r="Q119" s="107"/>
      <c r="R119" s="107"/>
    </row>
    <row r="120" spans="1:18">
      <c r="A120" s="44" t="s">
        <v>39</v>
      </c>
      <c r="B120" s="205" t="s">
        <v>57</v>
      </c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107"/>
      <c r="R120" s="107"/>
    </row>
    <row r="121" spans="1:18">
      <c r="A121" s="94" t="s">
        <v>21</v>
      </c>
      <c r="B121" s="110" t="s">
        <v>156</v>
      </c>
      <c r="C121" s="42">
        <v>2</v>
      </c>
      <c r="D121" s="42">
        <v>1.2</v>
      </c>
      <c r="E121" s="42">
        <v>0.8</v>
      </c>
      <c r="F121" s="42">
        <v>1.2</v>
      </c>
      <c r="G121" s="43" t="s">
        <v>23</v>
      </c>
      <c r="H121" s="43" t="s">
        <v>24</v>
      </c>
      <c r="I121" s="43">
        <v>50</v>
      </c>
      <c r="J121" s="43">
        <v>30</v>
      </c>
      <c r="K121" s="43">
        <v>31</v>
      </c>
      <c r="L121" s="43">
        <v>30</v>
      </c>
      <c r="M121" s="43">
        <v>15</v>
      </c>
      <c r="N121" s="43">
        <v>15</v>
      </c>
      <c r="O121" s="43">
        <v>1</v>
      </c>
      <c r="P121" s="128">
        <v>19</v>
      </c>
      <c r="Q121" s="107"/>
      <c r="R121" s="107"/>
    </row>
    <row r="122" spans="1:18">
      <c r="A122" s="198" t="s">
        <v>30</v>
      </c>
      <c r="B122" s="199"/>
      <c r="C122" s="42">
        <f>SUM(C121)</f>
        <v>2</v>
      </c>
      <c r="D122" s="42">
        <v>1.2</v>
      </c>
      <c r="E122" s="42">
        <f>SUM(E121)</f>
        <v>0.8</v>
      </c>
      <c r="F122" s="42"/>
      <c r="G122" s="43" t="s">
        <v>31</v>
      </c>
      <c r="H122" s="43" t="s">
        <v>31</v>
      </c>
      <c r="I122" s="43">
        <v>50</v>
      </c>
      <c r="J122" s="43"/>
      <c r="K122" s="43">
        <v>31</v>
      </c>
      <c r="L122" s="43">
        <f>SUM(L121)</f>
        <v>30</v>
      </c>
      <c r="M122" s="43">
        <v>15</v>
      </c>
      <c r="N122" s="43">
        <f>SUM(N121)</f>
        <v>15</v>
      </c>
      <c r="O122" s="43">
        <v>1</v>
      </c>
      <c r="P122" s="119">
        <v>19</v>
      </c>
      <c r="Q122" s="107"/>
      <c r="R122" s="107"/>
    </row>
    <row r="123" spans="1:18">
      <c r="A123" s="198" t="s">
        <v>32</v>
      </c>
      <c r="B123" s="199"/>
      <c r="C123" s="42"/>
      <c r="D123" s="42"/>
      <c r="E123" s="42"/>
      <c r="F123" s="42">
        <f>SUM(F121:F122)</f>
        <v>1.2</v>
      </c>
      <c r="G123" s="43"/>
      <c r="H123" s="43"/>
      <c r="I123" s="43"/>
      <c r="J123" s="43">
        <v>30</v>
      </c>
      <c r="K123" s="43"/>
      <c r="L123" s="43"/>
      <c r="M123" s="43"/>
      <c r="N123" s="43"/>
      <c r="O123" s="43"/>
      <c r="P123" s="128"/>
      <c r="Q123" s="107"/>
      <c r="R123" s="107"/>
    </row>
    <row r="124" spans="1:18">
      <c r="A124" s="198" t="s">
        <v>33</v>
      </c>
      <c r="B124" s="199"/>
      <c r="C124" s="42">
        <v>2</v>
      </c>
      <c r="D124" s="42">
        <v>1.2</v>
      </c>
      <c r="E124" s="42">
        <v>0.8</v>
      </c>
      <c r="F124" s="42"/>
      <c r="G124" s="43" t="s">
        <v>31</v>
      </c>
      <c r="H124" s="43" t="s">
        <v>31</v>
      </c>
      <c r="I124" s="43">
        <v>50</v>
      </c>
      <c r="J124" s="43"/>
      <c r="K124" s="43">
        <v>31</v>
      </c>
      <c r="L124" s="43">
        <v>30</v>
      </c>
      <c r="M124" s="43">
        <v>15</v>
      </c>
      <c r="N124" s="43">
        <v>15</v>
      </c>
      <c r="O124" s="43">
        <v>1</v>
      </c>
      <c r="P124" s="128">
        <v>19</v>
      </c>
      <c r="Q124" s="107"/>
      <c r="R124" s="107"/>
    </row>
    <row r="125" spans="1:18" s="23" customFormat="1">
      <c r="A125" s="191" t="s">
        <v>76</v>
      </c>
      <c r="B125" s="202"/>
      <c r="C125" s="32">
        <f>SUM(C107,C117,C122)</f>
        <v>30</v>
      </c>
      <c r="D125" s="32">
        <f>SUM(D107,D117,D122,)</f>
        <v>19.299999999999997</v>
      </c>
      <c r="E125" s="32">
        <f>SUM(E107,E117,E122,)</f>
        <v>10.700000000000001</v>
      </c>
      <c r="F125" s="32">
        <f>SUM(F108,F118,F123,)</f>
        <v>12.8</v>
      </c>
      <c r="G125" s="33" t="s">
        <v>31</v>
      </c>
      <c r="H125" s="33" t="s">
        <v>31</v>
      </c>
      <c r="I125" s="33">
        <f>SUM(I109,I117,I124,)</f>
        <v>757</v>
      </c>
      <c r="J125" s="33">
        <f>SUM(J108,J118,J123,)</f>
        <v>320</v>
      </c>
      <c r="K125" s="33">
        <f>SUM(K107,K117,K122,)</f>
        <v>494</v>
      </c>
      <c r="L125" s="33">
        <f>SUM(L107,L117,L122)</f>
        <v>465</v>
      </c>
      <c r="M125" s="33">
        <f>SUM(M117,M122)</f>
        <v>165</v>
      </c>
      <c r="N125" s="33">
        <f>SUM(N107,N117,N122)</f>
        <v>300</v>
      </c>
      <c r="O125" s="33">
        <f>SUM(O107,O117,O122,)</f>
        <v>29</v>
      </c>
      <c r="P125" s="126">
        <f>SUM(P107,P117,P122,)</f>
        <v>263</v>
      </c>
    </row>
    <row r="126" spans="1:18" s="23" customFormat="1">
      <c r="A126" s="203" t="s">
        <v>77</v>
      </c>
      <c r="B126" s="204"/>
      <c r="C126" s="54">
        <v>60</v>
      </c>
      <c r="D126" s="54">
        <v>32.4</v>
      </c>
      <c r="E126" s="54">
        <v>27.6</v>
      </c>
      <c r="F126" s="55">
        <f>SUM(F102,F125,)</f>
        <v>24</v>
      </c>
      <c r="G126" s="56" t="s">
        <v>31</v>
      </c>
      <c r="H126" s="56" t="s">
        <v>31</v>
      </c>
      <c r="I126" s="56">
        <f>SUM(I102,I125,)</f>
        <v>1508</v>
      </c>
      <c r="J126" s="56">
        <f>SUM(J102,J125,)</f>
        <v>600</v>
      </c>
      <c r="K126" s="56">
        <f>SUM(K102,K125,)</f>
        <v>935</v>
      </c>
      <c r="L126" s="56">
        <f>SUM(L102,L125)</f>
        <v>885</v>
      </c>
      <c r="M126" s="56">
        <f>SUM(M102,M125)</f>
        <v>345</v>
      </c>
      <c r="N126" s="56">
        <f>SUM(N102,N125)</f>
        <v>540</v>
      </c>
      <c r="O126" s="56">
        <f>SUM(O102,O125,)</f>
        <v>50</v>
      </c>
      <c r="P126" s="133">
        <f>SUM(P102,P125,)</f>
        <v>573</v>
      </c>
    </row>
    <row r="127" spans="1:18" s="23" customFormat="1">
      <c r="A127" s="183" t="s">
        <v>78</v>
      </c>
      <c r="B127" s="184"/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</row>
    <row r="128" spans="1:18" s="23" customFormat="1">
      <c r="A128" s="185" t="s">
        <v>79</v>
      </c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</row>
    <row r="129" spans="1:18" s="23" customFormat="1">
      <c r="A129" s="77" t="s">
        <v>19</v>
      </c>
      <c r="B129" s="210" t="s">
        <v>20</v>
      </c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</row>
    <row r="130" spans="1:18" s="23" customFormat="1">
      <c r="A130" s="78" t="s">
        <v>21</v>
      </c>
      <c r="B130" s="79" t="s">
        <v>22</v>
      </c>
      <c r="C130" s="80">
        <v>2</v>
      </c>
      <c r="D130" s="80">
        <v>1.2</v>
      </c>
      <c r="E130" s="80">
        <v>0.8</v>
      </c>
      <c r="F130" s="80"/>
      <c r="G130" s="81" t="s">
        <v>37</v>
      </c>
      <c r="H130" s="81" t="s">
        <v>24</v>
      </c>
      <c r="I130" s="22">
        <v>50</v>
      </c>
      <c r="J130" s="22"/>
      <c r="K130" s="22">
        <v>30</v>
      </c>
      <c r="L130" s="22">
        <v>30</v>
      </c>
      <c r="M130" s="22"/>
      <c r="N130" s="22">
        <v>30</v>
      </c>
      <c r="O130" s="22"/>
      <c r="P130" s="125">
        <v>20</v>
      </c>
    </row>
    <row r="131" spans="1:18" s="23" customFormat="1">
      <c r="A131" s="212" t="s">
        <v>30</v>
      </c>
      <c r="B131" s="213"/>
      <c r="C131" s="80">
        <f>SUM(C130)</f>
        <v>2</v>
      </c>
      <c r="D131" s="80">
        <v>1.2</v>
      </c>
      <c r="E131" s="80">
        <v>0.8</v>
      </c>
      <c r="F131" s="80"/>
      <c r="G131" s="81"/>
      <c r="H131" s="81" t="s">
        <v>31</v>
      </c>
      <c r="I131" s="81">
        <v>50</v>
      </c>
      <c r="J131" s="81"/>
      <c r="K131" s="81">
        <v>30</v>
      </c>
      <c r="L131" s="81">
        <v>30</v>
      </c>
      <c r="M131" s="81"/>
      <c r="N131" s="81">
        <v>30</v>
      </c>
      <c r="O131" s="81"/>
      <c r="P131" s="134">
        <v>20</v>
      </c>
    </row>
    <row r="132" spans="1:18" s="23" customFormat="1">
      <c r="A132" s="212" t="s">
        <v>32</v>
      </c>
      <c r="B132" s="213"/>
      <c r="C132" s="80"/>
      <c r="D132" s="80"/>
      <c r="E132" s="80"/>
      <c r="F132" s="80"/>
      <c r="G132" s="81"/>
      <c r="H132" s="81"/>
      <c r="I132" s="81"/>
      <c r="J132" s="81"/>
      <c r="K132" s="81"/>
      <c r="L132" s="81"/>
      <c r="M132" s="81"/>
      <c r="N132" s="81"/>
      <c r="O132" s="81"/>
      <c r="P132" s="134"/>
    </row>
    <row r="133" spans="1:18" s="23" customFormat="1">
      <c r="A133" s="212" t="s">
        <v>33</v>
      </c>
      <c r="B133" s="213"/>
      <c r="C133" s="80">
        <v>2</v>
      </c>
      <c r="D133" s="80">
        <v>1.2</v>
      </c>
      <c r="E133" s="80">
        <v>0.8</v>
      </c>
      <c r="F133" s="80"/>
      <c r="G133" s="81" t="s">
        <v>31</v>
      </c>
      <c r="H133" s="81" t="s">
        <v>31</v>
      </c>
      <c r="I133" s="81">
        <v>50</v>
      </c>
      <c r="J133" s="81"/>
      <c r="K133" s="81">
        <v>30</v>
      </c>
      <c r="L133" s="81">
        <v>30</v>
      </c>
      <c r="M133" s="81"/>
      <c r="N133" s="81">
        <v>30</v>
      </c>
      <c r="O133" s="81"/>
      <c r="P133" s="134">
        <v>20</v>
      </c>
    </row>
    <row r="134" spans="1:18">
      <c r="A134" s="44" t="s">
        <v>19</v>
      </c>
      <c r="B134" s="205" t="s">
        <v>40</v>
      </c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107"/>
      <c r="R134" s="107"/>
    </row>
    <row r="135" spans="1:18">
      <c r="A135" s="45" t="s">
        <v>21</v>
      </c>
      <c r="B135" s="110" t="s">
        <v>190</v>
      </c>
      <c r="C135" s="42">
        <v>2</v>
      </c>
      <c r="D135" s="42">
        <v>1.3</v>
      </c>
      <c r="E135" s="42">
        <v>0.7</v>
      </c>
      <c r="F135" s="42">
        <v>0.6</v>
      </c>
      <c r="G135" s="43" t="s">
        <v>23</v>
      </c>
      <c r="H135" s="43" t="s">
        <v>27</v>
      </c>
      <c r="I135" s="43">
        <v>50</v>
      </c>
      <c r="J135" s="43">
        <v>15</v>
      </c>
      <c r="K135" s="43">
        <v>32</v>
      </c>
      <c r="L135" s="43">
        <v>30</v>
      </c>
      <c r="M135" s="43">
        <v>15</v>
      </c>
      <c r="N135" s="43">
        <v>15</v>
      </c>
      <c r="O135" s="43">
        <v>2</v>
      </c>
      <c r="P135" s="128">
        <v>18</v>
      </c>
      <c r="Q135" s="107"/>
      <c r="R135" s="107"/>
    </row>
    <row r="136" spans="1:18">
      <c r="A136" s="45" t="s">
        <v>25</v>
      </c>
      <c r="B136" s="57" t="s">
        <v>82</v>
      </c>
      <c r="C136" s="42">
        <v>4.5</v>
      </c>
      <c r="D136" s="42">
        <v>2.6</v>
      </c>
      <c r="E136" s="42">
        <v>1.9</v>
      </c>
      <c r="F136" s="42">
        <v>1.8</v>
      </c>
      <c r="G136" s="43" t="s">
        <v>37</v>
      </c>
      <c r="H136" s="43" t="s">
        <v>27</v>
      </c>
      <c r="I136" s="43">
        <v>113</v>
      </c>
      <c r="J136" s="43">
        <v>45</v>
      </c>
      <c r="K136" s="43">
        <v>66</v>
      </c>
      <c r="L136" s="43">
        <v>60</v>
      </c>
      <c r="M136" s="43">
        <v>30</v>
      </c>
      <c r="N136" s="43">
        <v>30</v>
      </c>
      <c r="O136" s="43">
        <v>6</v>
      </c>
      <c r="P136" s="128">
        <v>47</v>
      </c>
      <c r="Q136" s="107"/>
      <c r="R136" s="107"/>
    </row>
    <row r="137" spans="1:18">
      <c r="A137" s="45" t="s">
        <v>28</v>
      </c>
      <c r="B137" s="57" t="s">
        <v>83</v>
      </c>
      <c r="C137" s="42">
        <v>3.5</v>
      </c>
      <c r="D137" s="42">
        <v>2.1</v>
      </c>
      <c r="E137" s="42">
        <v>1.4</v>
      </c>
      <c r="F137" s="42">
        <v>1.3</v>
      </c>
      <c r="G137" s="43" t="s">
        <v>23</v>
      </c>
      <c r="H137" s="43" t="s">
        <v>27</v>
      </c>
      <c r="I137" s="43">
        <v>105</v>
      </c>
      <c r="J137" s="43">
        <v>40</v>
      </c>
      <c r="K137" s="43">
        <v>62</v>
      </c>
      <c r="L137" s="43">
        <v>60</v>
      </c>
      <c r="M137" s="43">
        <v>30</v>
      </c>
      <c r="N137" s="43">
        <v>30</v>
      </c>
      <c r="O137" s="43">
        <v>2</v>
      </c>
      <c r="P137" s="128">
        <v>43</v>
      </c>
      <c r="Q137" s="107"/>
      <c r="R137" s="107"/>
    </row>
    <row r="138" spans="1:18">
      <c r="A138" s="45" t="s">
        <v>29</v>
      </c>
      <c r="B138" s="51" t="s">
        <v>80</v>
      </c>
      <c r="C138" s="42">
        <v>3.5</v>
      </c>
      <c r="D138" s="42">
        <v>1.8</v>
      </c>
      <c r="E138" s="42">
        <v>1.7</v>
      </c>
      <c r="F138" s="42">
        <v>1.6</v>
      </c>
      <c r="G138" s="43" t="s">
        <v>37</v>
      </c>
      <c r="H138" s="43" t="s">
        <v>27</v>
      </c>
      <c r="I138" s="43">
        <v>88</v>
      </c>
      <c r="J138" s="43">
        <v>40</v>
      </c>
      <c r="K138" s="43">
        <v>46</v>
      </c>
      <c r="L138" s="43">
        <v>45</v>
      </c>
      <c r="M138" s="43">
        <v>15</v>
      </c>
      <c r="N138" s="43">
        <v>30</v>
      </c>
      <c r="O138" s="43">
        <v>1</v>
      </c>
      <c r="P138" s="124">
        <v>42</v>
      </c>
      <c r="Q138" s="107"/>
      <c r="R138" s="107"/>
    </row>
    <row r="139" spans="1:18">
      <c r="A139" s="45" t="s">
        <v>67</v>
      </c>
      <c r="B139" s="57" t="s">
        <v>81</v>
      </c>
      <c r="C139" s="42">
        <v>3.5</v>
      </c>
      <c r="D139" s="42">
        <v>1.8</v>
      </c>
      <c r="E139" s="42">
        <v>1.7</v>
      </c>
      <c r="F139" s="42">
        <v>2</v>
      </c>
      <c r="G139" s="43" t="s">
        <v>37</v>
      </c>
      <c r="H139" s="43" t="s">
        <v>27</v>
      </c>
      <c r="I139" s="43">
        <v>88</v>
      </c>
      <c r="J139" s="43">
        <v>50</v>
      </c>
      <c r="K139" s="43">
        <v>46</v>
      </c>
      <c r="L139" s="43">
        <v>45</v>
      </c>
      <c r="M139" s="43">
        <v>15</v>
      </c>
      <c r="N139" s="43">
        <v>30</v>
      </c>
      <c r="O139" s="43">
        <v>1</v>
      </c>
      <c r="P139" s="128">
        <v>42</v>
      </c>
      <c r="Q139" s="107"/>
      <c r="R139" s="107"/>
    </row>
    <row r="140" spans="1:18">
      <c r="A140" s="198" t="s">
        <v>30</v>
      </c>
      <c r="B140" s="199"/>
      <c r="C140" s="42">
        <f>SUM(C135:C139)</f>
        <v>17</v>
      </c>
      <c r="D140" s="42">
        <f>SUM(D135:D139)</f>
        <v>9.6</v>
      </c>
      <c r="E140" s="42">
        <f>SUM(E135:E139)</f>
        <v>7.3999999999999995</v>
      </c>
      <c r="F140" s="42"/>
      <c r="G140" s="43" t="s">
        <v>31</v>
      </c>
      <c r="H140" s="43" t="s">
        <v>31</v>
      </c>
      <c r="I140" s="43">
        <f>SUM(I135:I139)</f>
        <v>444</v>
      </c>
      <c r="J140" s="43"/>
      <c r="K140" s="43">
        <f t="shared" ref="K140:P140" si="9">SUM(K135:K139)</f>
        <v>252</v>
      </c>
      <c r="L140" s="43">
        <f t="shared" si="9"/>
        <v>240</v>
      </c>
      <c r="M140" s="43">
        <f t="shared" si="9"/>
        <v>105</v>
      </c>
      <c r="N140" s="43">
        <f t="shared" si="9"/>
        <v>135</v>
      </c>
      <c r="O140" s="43">
        <f t="shared" si="9"/>
        <v>12</v>
      </c>
      <c r="P140" s="128">
        <f t="shared" si="9"/>
        <v>192</v>
      </c>
      <c r="Q140" s="107"/>
      <c r="R140" s="107"/>
    </row>
    <row r="141" spans="1:18">
      <c r="A141" s="198" t="s">
        <v>32</v>
      </c>
      <c r="B141" s="199"/>
      <c r="C141" s="42"/>
      <c r="D141" s="42"/>
      <c r="E141" s="42"/>
      <c r="F141" s="42">
        <f>SUM(F135:F140)</f>
        <v>7.3000000000000007</v>
      </c>
      <c r="G141" s="43"/>
      <c r="H141" s="43"/>
      <c r="I141" s="43"/>
      <c r="J141" s="43">
        <f>SUM(J135:J140)</f>
        <v>190</v>
      </c>
      <c r="K141" s="43"/>
      <c r="L141" s="43"/>
      <c r="M141" s="43"/>
      <c r="N141" s="43"/>
      <c r="O141" s="43"/>
      <c r="P141" s="131"/>
      <c r="Q141" s="107"/>
      <c r="R141" s="107"/>
    </row>
    <row r="142" spans="1:18">
      <c r="A142" s="198" t="s">
        <v>33</v>
      </c>
      <c r="B142" s="199"/>
      <c r="C142" s="42"/>
      <c r="D142" s="42"/>
      <c r="E142" s="42"/>
      <c r="F142" s="42"/>
      <c r="G142" s="43" t="s">
        <v>31</v>
      </c>
      <c r="H142" s="43" t="s">
        <v>31</v>
      </c>
      <c r="I142" s="43"/>
      <c r="J142" s="43"/>
      <c r="K142" s="43"/>
      <c r="L142" s="43"/>
      <c r="M142" s="43"/>
      <c r="N142" s="43"/>
      <c r="O142" s="43"/>
      <c r="P142" s="131"/>
      <c r="Q142" s="107"/>
      <c r="R142" s="107"/>
    </row>
    <row r="143" spans="1:18">
      <c r="A143" s="44" t="s">
        <v>34</v>
      </c>
      <c r="B143" s="207" t="s">
        <v>57</v>
      </c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107"/>
      <c r="R143" s="107"/>
    </row>
    <row r="144" spans="1:18">
      <c r="A144" s="111" t="s">
        <v>21</v>
      </c>
      <c r="B144" s="109" t="s">
        <v>157</v>
      </c>
      <c r="C144" s="42">
        <v>2</v>
      </c>
      <c r="D144" s="42">
        <v>1.2</v>
      </c>
      <c r="E144" s="42">
        <v>0.8</v>
      </c>
      <c r="F144" s="42">
        <v>1.2</v>
      </c>
      <c r="G144" s="43" t="s">
        <v>23</v>
      </c>
      <c r="H144" s="43" t="s">
        <v>24</v>
      </c>
      <c r="I144" s="43">
        <v>50</v>
      </c>
      <c r="J144" s="43">
        <v>30</v>
      </c>
      <c r="K144" s="43">
        <v>31</v>
      </c>
      <c r="L144" s="43">
        <v>30</v>
      </c>
      <c r="M144" s="43">
        <v>10</v>
      </c>
      <c r="N144" s="43">
        <v>20</v>
      </c>
      <c r="O144" s="43">
        <v>1</v>
      </c>
      <c r="P144" s="128">
        <v>19</v>
      </c>
      <c r="Q144" s="107"/>
      <c r="R144" s="107"/>
    </row>
    <row r="145" spans="1:18">
      <c r="A145" s="111" t="s">
        <v>25</v>
      </c>
      <c r="B145" s="109" t="s">
        <v>158</v>
      </c>
      <c r="C145" s="42">
        <v>2</v>
      </c>
      <c r="D145" s="42">
        <v>1.2</v>
      </c>
      <c r="E145" s="42">
        <v>0.8</v>
      </c>
      <c r="F145" s="42">
        <v>1.2</v>
      </c>
      <c r="G145" s="43" t="s">
        <v>23</v>
      </c>
      <c r="H145" s="43" t="s">
        <v>24</v>
      </c>
      <c r="I145" s="43">
        <v>50</v>
      </c>
      <c r="J145" s="43">
        <v>30</v>
      </c>
      <c r="K145" s="43">
        <v>31</v>
      </c>
      <c r="L145" s="43">
        <v>30</v>
      </c>
      <c r="M145" s="43">
        <v>15</v>
      </c>
      <c r="N145" s="43">
        <v>15</v>
      </c>
      <c r="O145" s="43">
        <v>1</v>
      </c>
      <c r="P145" s="128">
        <v>19</v>
      </c>
      <c r="Q145" s="107"/>
      <c r="R145" s="107"/>
    </row>
    <row r="146" spans="1:18">
      <c r="A146" s="111" t="s">
        <v>28</v>
      </c>
      <c r="B146" s="109" t="s">
        <v>159</v>
      </c>
      <c r="C146" s="42">
        <v>2</v>
      </c>
      <c r="D146" s="42">
        <v>1.2</v>
      </c>
      <c r="E146" s="42">
        <v>0.8</v>
      </c>
      <c r="F146" s="42">
        <v>1.2</v>
      </c>
      <c r="G146" s="43" t="s">
        <v>23</v>
      </c>
      <c r="H146" s="43" t="s">
        <v>24</v>
      </c>
      <c r="I146" s="43">
        <v>50</v>
      </c>
      <c r="J146" s="43">
        <v>30</v>
      </c>
      <c r="K146" s="43">
        <v>31</v>
      </c>
      <c r="L146" s="43">
        <v>30</v>
      </c>
      <c r="M146" s="43">
        <v>15</v>
      </c>
      <c r="N146" s="43">
        <v>15</v>
      </c>
      <c r="O146" s="43">
        <v>1</v>
      </c>
      <c r="P146" s="128">
        <v>19</v>
      </c>
      <c r="Q146" s="107"/>
      <c r="R146" s="107"/>
    </row>
    <row r="147" spans="1:18">
      <c r="A147" s="111" t="s">
        <v>29</v>
      </c>
      <c r="B147" s="109" t="s">
        <v>160</v>
      </c>
      <c r="C147" s="42">
        <v>2</v>
      </c>
      <c r="D147" s="42">
        <v>1.2</v>
      </c>
      <c r="E147" s="42">
        <v>0.8</v>
      </c>
      <c r="F147" s="42">
        <v>1.2</v>
      </c>
      <c r="G147" s="43" t="s">
        <v>23</v>
      </c>
      <c r="H147" s="43" t="s">
        <v>24</v>
      </c>
      <c r="I147" s="43">
        <v>50</v>
      </c>
      <c r="J147" s="43">
        <v>30</v>
      </c>
      <c r="K147" s="43">
        <v>31</v>
      </c>
      <c r="L147" s="43">
        <v>30</v>
      </c>
      <c r="M147" s="43">
        <v>15</v>
      </c>
      <c r="N147" s="43">
        <v>15</v>
      </c>
      <c r="O147" s="43">
        <v>1</v>
      </c>
      <c r="P147" s="128">
        <v>19</v>
      </c>
      <c r="Q147" s="107"/>
      <c r="R147" s="107"/>
    </row>
    <row r="148" spans="1:18">
      <c r="A148" s="111" t="s">
        <v>67</v>
      </c>
      <c r="B148" s="109" t="s">
        <v>161</v>
      </c>
      <c r="C148" s="42">
        <v>2</v>
      </c>
      <c r="D148" s="42">
        <v>1.2</v>
      </c>
      <c r="E148" s="42">
        <v>0.8</v>
      </c>
      <c r="F148" s="42">
        <v>1.6</v>
      </c>
      <c r="G148" s="43" t="s">
        <v>23</v>
      </c>
      <c r="H148" s="43" t="s">
        <v>24</v>
      </c>
      <c r="I148" s="43">
        <v>50</v>
      </c>
      <c r="J148" s="43">
        <v>40</v>
      </c>
      <c r="K148" s="43">
        <v>31</v>
      </c>
      <c r="L148" s="43">
        <v>30</v>
      </c>
      <c r="M148" s="43"/>
      <c r="N148" s="43">
        <v>30</v>
      </c>
      <c r="O148" s="43">
        <v>1</v>
      </c>
      <c r="P148" s="128">
        <v>19</v>
      </c>
      <c r="Q148" s="107"/>
      <c r="R148" s="107"/>
    </row>
    <row r="149" spans="1:18">
      <c r="A149" s="111" t="s">
        <v>113</v>
      </c>
      <c r="B149" s="109" t="s">
        <v>162</v>
      </c>
      <c r="C149" s="42">
        <v>1</v>
      </c>
      <c r="D149" s="42">
        <v>0.6</v>
      </c>
      <c r="E149" s="42">
        <v>0.4</v>
      </c>
      <c r="F149" s="42">
        <v>0.8</v>
      </c>
      <c r="G149" s="43" t="s">
        <v>23</v>
      </c>
      <c r="H149" s="43" t="s">
        <v>24</v>
      </c>
      <c r="I149" s="43">
        <v>25</v>
      </c>
      <c r="J149" s="43">
        <v>20</v>
      </c>
      <c r="K149" s="43">
        <v>16</v>
      </c>
      <c r="L149" s="43">
        <v>15</v>
      </c>
      <c r="M149" s="43"/>
      <c r="N149" s="43">
        <v>15</v>
      </c>
      <c r="O149" s="43">
        <v>1</v>
      </c>
      <c r="P149" s="128">
        <v>9</v>
      </c>
      <c r="Q149" s="107"/>
      <c r="R149" s="107"/>
    </row>
    <row r="150" spans="1:18">
      <c r="A150" s="198" t="s">
        <v>30</v>
      </c>
      <c r="B150" s="209"/>
      <c r="C150" s="42">
        <f>SUM(C144:C149)</f>
        <v>11</v>
      </c>
      <c r="D150" s="42">
        <f>SUM(D144:D149)</f>
        <v>6.6</v>
      </c>
      <c r="E150" s="42">
        <f>SUM(E144:E149)</f>
        <v>4.4000000000000004</v>
      </c>
      <c r="F150" s="42"/>
      <c r="G150" s="43" t="s">
        <v>31</v>
      </c>
      <c r="H150" s="43" t="s">
        <v>31</v>
      </c>
      <c r="I150" s="43">
        <f>SUM(I144:I149)</f>
        <v>275</v>
      </c>
      <c r="J150" s="43"/>
      <c r="K150" s="43">
        <f t="shared" ref="K150:P150" si="10">SUM(K144:K149)</f>
        <v>171</v>
      </c>
      <c r="L150" s="43">
        <f t="shared" si="10"/>
        <v>165</v>
      </c>
      <c r="M150" s="43">
        <f t="shared" si="10"/>
        <v>55</v>
      </c>
      <c r="N150" s="43">
        <f t="shared" si="10"/>
        <v>110</v>
      </c>
      <c r="O150" s="43">
        <f t="shared" si="10"/>
        <v>6</v>
      </c>
      <c r="P150" s="128">
        <f t="shared" si="10"/>
        <v>104</v>
      </c>
      <c r="Q150" s="107"/>
      <c r="R150" s="107"/>
    </row>
    <row r="151" spans="1:18" s="23" customFormat="1">
      <c r="A151" s="198" t="s">
        <v>32</v>
      </c>
      <c r="B151" s="199"/>
      <c r="C151" s="42"/>
      <c r="D151" s="42"/>
      <c r="E151" s="42"/>
      <c r="F151" s="42">
        <f>SUM(F144:F150)</f>
        <v>7.2</v>
      </c>
      <c r="G151" s="43"/>
      <c r="H151" s="43"/>
      <c r="I151" s="43"/>
      <c r="J151" s="43">
        <f>SUM(J144:J150)</f>
        <v>180</v>
      </c>
      <c r="K151" s="43"/>
      <c r="L151" s="43"/>
      <c r="M151" s="43"/>
      <c r="N151" s="43"/>
      <c r="O151" s="43"/>
      <c r="P151" s="128"/>
    </row>
    <row r="152" spans="1:18" s="23" customFormat="1">
      <c r="A152" s="198" t="s">
        <v>33</v>
      </c>
      <c r="B152" s="199"/>
      <c r="C152" s="42">
        <v>11</v>
      </c>
      <c r="D152" s="42">
        <f>SUM(D150)</f>
        <v>6.6</v>
      </c>
      <c r="E152" s="42">
        <f>SUM(E150)</f>
        <v>4.4000000000000004</v>
      </c>
      <c r="F152" s="42"/>
      <c r="G152" s="43" t="s">
        <v>31</v>
      </c>
      <c r="H152" s="43" t="s">
        <v>31</v>
      </c>
      <c r="I152" s="43">
        <f>SUM(I150,)</f>
        <v>275</v>
      </c>
      <c r="J152" s="43"/>
      <c r="K152" s="43">
        <f>SUM(K150)</f>
        <v>171</v>
      </c>
      <c r="L152" s="43">
        <v>165</v>
      </c>
      <c r="M152" s="43">
        <f>SUM(M150)</f>
        <v>55</v>
      </c>
      <c r="N152" s="43">
        <f>SUM(N150)</f>
        <v>110</v>
      </c>
      <c r="O152" s="43">
        <f>SUM(O150)</f>
        <v>6</v>
      </c>
      <c r="P152" s="128">
        <f>SUM(P150)</f>
        <v>104</v>
      </c>
    </row>
    <row r="153" spans="1:18" s="12" customFormat="1">
      <c r="A153" s="191" t="s">
        <v>85</v>
      </c>
      <c r="B153" s="202"/>
      <c r="C153" s="32">
        <f>SUM(C131,C140,C150)</f>
        <v>30</v>
      </c>
      <c r="D153" s="32">
        <f>SUM(D131,D140,D150,)</f>
        <v>17.399999999999999</v>
      </c>
      <c r="E153" s="32">
        <f>SUM(E131,E140,E150,)</f>
        <v>12.6</v>
      </c>
      <c r="F153" s="32">
        <f>SUM(F132,F141,F151,)</f>
        <v>14.5</v>
      </c>
      <c r="G153" s="33" t="s">
        <v>31</v>
      </c>
      <c r="H153" s="33" t="s">
        <v>31</v>
      </c>
      <c r="I153" s="33">
        <f>SUM(I131,I140,I150,)</f>
        <v>769</v>
      </c>
      <c r="J153" s="33">
        <f>SUM(J132,J141,J151,)</f>
        <v>370</v>
      </c>
      <c r="K153" s="33">
        <f>SUM(K131,K140,K150,)</f>
        <v>453</v>
      </c>
      <c r="L153" s="33">
        <f>SUM(L131,L140,L150)</f>
        <v>435</v>
      </c>
      <c r="M153" s="33">
        <f>SUM(M131,M140,M150,)</f>
        <v>160</v>
      </c>
      <c r="N153" s="33">
        <f>SUM(N131,N140,N150)</f>
        <v>275</v>
      </c>
      <c r="O153" s="33">
        <f>SUM(O131,O140,O150,)</f>
        <v>18</v>
      </c>
      <c r="P153" s="126">
        <f>SUM(P131,P140,P150,)</f>
        <v>316</v>
      </c>
    </row>
    <row r="154" spans="1:18">
      <c r="A154" s="219" t="s">
        <v>86</v>
      </c>
      <c r="B154" s="220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107"/>
      <c r="R154" s="107"/>
    </row>
    <row r="155" spans="1:18">
      <c r="A155" s="44" t="s">
        <v>19</v>
      </c>
      <c r="B155" s="205" t="s">
        <v>40</v>
      </c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107"/>
      <c r="R155" s="107"/>
    </row>
    <row r="156" spans="1:18">
      <c r="A156" s="45" t="s">
        <v>21</v>
      </c>
      <c r="B156" s="59" t="s">
        <v>87</v>
      </c>
      <c r="C156" s="42">
        <v>4.5</v>
      </c>
      <c r="D156" s="42">
        <v>1.9</v>
      </c>
      <c r="E156" s="42">
        <v>2.6</v>
      </c>
      <c r="F156" s="42">
        <v>2</v>
      </c>
      <c r="G156" s="43" t="s">
        <v>37</v>
      </c>
      <c r="H156" s="43" t="s">
        <v>27</v>
      </c>
      <c r="I156" s="43">
        <v>113</v>
      </c>
      <c r="J156" s="43">
        <v>50</v>
      </c>
      <c r="K156" s="43">
        <v>47</v>
      </c>
      <c r="L156" s="43">
        <v>45</v>
      </c>
      <c r="M156" s="43">
        <v>15</v>
      </c>
      <c r="N156" s="43">
        <v>30</v>
      </c>
      <c r="O156" s="43">
        <v>2</v>
      </c>
      <c r="P156" s="128">
        <v>66</v>
      </c>
      <c r="Q156" s="107"/>
      <c r="R156" s="107"/>
    </row>
    <row r="157" spans="1:18">
      <c r="A157" s="45" t="s">
        <v>25</v>
      </c>
      <c r="B157" s="59" t="s">
        <v>88</v>
      </c>
      <c r="C157" s="42">
        <v>2</v>
      </c>
      <c r="D157" s="42">
        <v>1.3</v>
      </c>
      <c r="E157" s="42">
        <v>0.7</v>
      </c>
      <c r="F157" s="42">
        <v>1.8</v>
      </c>
      <c r="G157" s="43" t="s">
        <v>23</v>
      </c>
      <c r="H157" s="43" t="s">
        <v>27</v>
      </c>
      <c r="I157" s="43">
        <v>50</v>
      </c>
      <c r="J157" s="43">
        <v>45</v>
      </c>
      <c r="K157" s="43">
        <v>32</v>
      </c>
      <c r="L157" s="43">
        <v>30</v>
      </c>
      <c r="M157" s="43"/>
      <c r="N157" s="43">
        <v>30</v>
      </c>
      <c r="O157" s="43">
        <v>2</v>
      </c>
      <c r="P157" s="128">
        <v>18</v>
      </c>
      <c r="Q157" s="107"/>
      <c r="R157" s="107"/>
    </row>
    <row r="158" spans="1:18">
      <c r="A158" s="45" t="s">
        <v>28</v>
      </c>
      <c r="B158" s="58" t="s">
        <v>84</v>
      </c>
      <c r="C158" s="42">
        <v>3.5</v>
      </c>
      <c r="D158" s="42">
        <v>2</v>
      </c>
      <c r="E158" s="42">
        <v>1.5</v>
      </c>
      <c r="F158" s="42">
        <v>1.2</v>
      </c>
      <c r="G158" s="43" t="s">
        <v>37</v>
      </c>
      <c r="H158" s="43" t="s">
        <v>27</v>
      </c>
      <c r="I158" s="43">
        <v>88</v>
      </c>
      <c r="J158" s="43">
        <v>30</v>
      </c>
      <c r="K158" s="43">
        <v>51</v>
      </c>
      <c r="L158" s="43">
        <v>45</v>
      </c>
      <c r="M158" s="43">
        <v>15</v>
      </c>
      <c r="N158" s="43">
        <v>30</v>
      </c>
      <c r="O158" s="43">
        <v>6</v>
      </c>
      <c r="P158" s="124">
        <v>37</v>
      </c>
      <c r="Q158" s="107"/>
      <c r="R158" s="107"/>
    </row>
    <row r="159" spans="1:18" s="23" customFormat="1">
      <c r="A159" s="45" t="s">
        <v>29</v>
      </c>
      <c r="B159" s="61" t="s">
        <v>91</v>
      </c>
      <c r="C159" s="42">
        <v>2</v>
      </c>
      <c r="D159" s="42">
        <v>1.2</v>
      </c>
      <c r="E159" s="42">
        <v>0.8</v>
      </c>
      <c r="F159" s="42">
        <v>0.8</v>
      </c>
      <c r="G159" s="43" t="s">
        <v>23</v>
      </c>
      <c r="H159" s="43" t="s">
        <v>27</v>
      </c>
      <c r="I159" s="43">
        <v>50</v>
      </c>
      <c r="J159" s="43">
        <v>20</v>
      </c>
      <c r="K159" s="43">
        <v>31</v>
      </c>
      <c r="L159" s="43">
        <v>30</v>
      </c>
      <c r="M159" s="43">
        <v>15</v>
      </c>
      <c r="N159" s="43">
        <v>15</v>
      </c>
      <c r="O159" s="43">
        <v>1</v>
      </c>
      <c r="P159" s="128">
        <v>19</v>
      </c>
    </row>
    <row r="160" spans="1:18" s="23" customFormat="1">
      <c r="A160" s="198" t="s">
        <v>30</v>
      </c>
      <c r="B160" s="199"/>
      <c r="C160" s="42">
        <f>SUM(C156:C159)</f>
        <v>12</v>
      </c>
      <c r="D160" s="42">
        <f>SUM(D156:D159)</f>
        <v>6.4</v>
      </c>
      <c r="E160" s="42">
        <f>SUM(E156:E159)</f>
        <v>5.6</v>
      </c>
      <c r="F160" s="42"/>
      <c r="G160" s="43" t="s">
        <v>31</v>
      </c>
      <c r="H160" s="43" t="s">
        <v>31</v>
      </c>
      <c r="I160" s="43">
        <f>SUM(I156:I159)</f>
        <v>301</v>
      </c>
      <c r="J160" s="43"/>
      <c r="K160" s="43">
        <f t="shared" ref="K160:P160" si="11">SUM(K156:K159)</f>
        <v>161</v>
      </c>
      <c r="L160" s="43">
        <f t="shared" si="11"/>
        <v>150</v>
      </c>
      <c r="M160" s="43">
        <f t="shared" si="11"/>
        <v>45</v>
      </c>
      <c r="N160" s="43">
        <f t="shared" si="11"/>
        <v>105</v>
      </c>
      <c r="O160" s="43">
        <f t="shared" si="11"/>
        <v>11</v>
      </c>
      <c r="P160" s="128">
        <f t="shared" si="11"/>
        <v>140</v>
      </c>
    </row>
    <row r="161" spans="1:18" s="23" customFormat="1">
      <c r="A161" s="198" t="s">
        <v>32</v>
      </c>
      <c r="B161" s="199"/>
      <c r="C161" s="42"/>
      <c r="D161" s="42"/>
      <c r="E161" s="42"/>
      <c r="F161" s="42">
        <f>SUM(F156:F160)</f>
        <v>5.8</v>
      </c>
      <c r="G161" s="43"/>
      <c r="H161" s="43"/>
      <c r="I161" s="43"/>
      <c r="J161" s="43">
        <f>SUM(J156:J160)</f>
        <v>145</v>
      </c>
      <c r="K161" s="43"/>
      <c r="L161" s="43"/>
      <c r="M161" s="43"/>
      <c r="N161" s="43"/>
      <c r="O161" s="43"/>
      <c r="P161" s="128"/>
    </row>
    <row r="162" spans="1:18">
      <c r="A162" s="198" t="s">
        <v>33</v>
      </c>
      <c r="B162" s="199"/>
      <c r="C162" s="42"/>
      <c r="D162" s="42"/>
      <c r="E162" s="42"/>
      <c r="F162" s="42"/>
      <c r="G162" s="43" t="s">
        <v>31</v>
      </c>
      <c r="H162" s="43" t="s">
        <v>31</v>
      </c>
      <c r="I162" s="43"/>
      <c r="J162" s="43"/>
      <c r="K162" s="43"/>
      <c r="L162" s="43"/>
      <c r="M162" s="43"/>
      <c r="N162" s="43"/>
      <c r="O162" s="43"/>
      <c r="P162" s="128"/>
      <c r="Q162" s="107"/>
      <c r="R162" s="107"/>
    </row>
    <row r="163" spans="1:18">
      <c r="A163" s="44" t="s">
        <v>34</v>
      </c>
      <c r="B163" s="214" t="s">
        <v>57</v>
      </c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107"/>
      <c r="R163" s="107"/>
    </row>
    <row r="164" spans="1:18">
      <c r="A164" s="111" t="s">
        <v>21</v>
      </c>
      <c r="B164" s="109" t="s">
        <v>163</v>
      </c>
      <c r="C164" s="103">
        <v>2</v>
      </c>
      <c r="D164" s="103">
        <v>1.2</v>
      </c>
      <c r="E164" s="103">
        <v>0.8</v>
      </c>
      <c r="F164" s="103">
        <v>1.8</v>
      </c>
      <c r="G164" s="101" t="s">
        <v>23</v>
      </c>
      <c r="H164" s="101" t="s">
        <v>24</v>
      </c>
      <c r="I164" s="101">
        <v>50</v>
      </c>
      <c r="J164" s="101">
        <v>45</v>
      </c>
      <c r="K164" s="101">
        <v>27</v>
      </c>
      <c r="L164" s="101">
        <v>25</v>
      </c>
      <c r="M164" s="101"/>
      <c r="N164" s="101">
        <v>25</v>
      </c>
      <c r="O164" s="101">
        <v>2</v>
      </c>
      <c r="P164" s="128">
        <v>23</v>
      </c>
      <c r="Q164" s="107"/>
      <c r="R164" s="107"/>
    </row>
    <row r="165" spans="1:18">
      <c r="A165" s="71" t="s">
        <v>25</v>
      </c>
      <c r="B165" s="109" t="s">
        <v>164</v>
      </c>
      <c r="C165" s="103">
        <v>2</v>
      </c>
      <c r="D165" s="103">
        <v>1.2</v>
      </c>
      <c r="E165" s="103">
        <v>0.8</v>
      </c>
      <c r="F165" s="103">
        <v>1.8</v>
      </c>
      <c r="G165" s="101" t="s">
        <v>23</v>
      </c>
      <c r="H165" s="101" t="s">
        <v>24</v>
      </c>
      <c r="I165" s="101">
        <v>50</v>
      </c>
      <c r="J165" s="101">
        <v>45</v>
      </c>
      <c r="K165" s="101">
        <v>31</v>
      </c>
      <c r="L165" s="101">
        <v>30</v>
      </c>
      <c r="M165" s="101">
        <v>10</v>
      </c>
      <c r="N165" s="101">
        <v>20</v>
      </c>
      <c r="O165" s="101">
        <v>1</v>
      </c>
      <c r="P165" s="128">
        <v>19</v>
      </c>
      <c r="Q165" s="107"/>
      <c r="R165" s="107"/>
    </row>
    <row r="166" spans="1:18">
      <c r="A166" s="71" t="s">
        <v>28</v>
      </c>
      <c r="B166" s="109" t="s">
        <v>165</v>
      </c>
      <c r="C166" s="103">
        <v>2</v>
      </c>
      <c r="D166" s="103">
        <v>1.2</v>
      </c>
      <c r="E166" s="103">
        <v>0.8</v>
      </c>
      <c r="F166" s="103">
        <v>1</v>
      </c>
      <c r="G166" s="101" t="s">
        <v>23</v>
      </c>
      <c r="H166" s="101" t="s">
        <v>24</v>
      </c>
      <c r="I166" s="101">
        <v>50</v>
      </c>
      <c r="J166" s="101">
        <v>25</v>
      </c>
      <c r="K166" s="101">
        <v>31</v>
      </c>
      <c r="L166" s="101">
        <v>30</v>
      </c>
      <c r="M166" s="101">
        <v>15</v>
      </c>
      <c r="N166" s="101">
        <v>15</v>
      </c>
      <c r="O166" s="101">
        <v>1</v>
      </c>
      <c r="P166" s="135">
        <v>19</v>
      </c>
      <c r="Q166" s="107"/>
      <c r="R166" s="107"/>
    </row>
    <row r="167" spans="1:18">
      <c r="A167" s="71" t="s">
        <v>29</v>
      </c>
      <c r="B167" s="109" t="s">
        <v>166</v>
      </c>
      <c r="C167" s="103">
        <v>2</v>
      </c>
      <c r="D167" s="103">
        <v>1.2</v>
      </c>
      <c r="E167" s="103">
        <v>0.8</v>
      </c>
      <c r="F167" s="103">
        <v>0.8</v>
      </c>
      <c r="G167" s="101"/>
      <c r="H167" s="101"/>
      <c r="I167" s="101">
        <v>50</v>
      </c>
      <c r="J167" s="101">
        <v>20</v>
      </c>
      <c r="K167" s="101">
        <v>31</v>
      </c>
      <c r="L167" s="101">
        <v>30</v>
      </c>
      <c r="M167" s="101">
        <v>15</v>
      </c>
      <c r="N167" s="101">
        <v>15</v>
      </c>
      <c r="O167" s="101">
        <v>1</v>
      </c>
      <c r="P167" s="128">
        <v>19</v>
      </c>
      <c r="Q167" s="107"/>
      <c r="R167" s="107"/>
    </row>
    <row r="168" spans="1:18">
      <c r="A168" s="45">
        <v>5</v>
      </c>
      <c r="B168" s="46" t="s">
        <v>133</v>
      </c>
      <c r="C168" s="103">
        <v>2</v>
      </c>
      <c r="D168" s="103">
        <v>0.5</v>
      </c>
      <c r="E168" s="103">
        <v>1.5</v>
      </c>
      <c r="F168" s="103">
        <v>2</v>
      </c>
      <c r="G168" s="101" t="s">
        <v>23</v>
      </c>
      <c r="H168" s="101" t="s">
        <v>24</v>
      </c>
      <c r="I168" s="215" t="s">
        <v>150</v>
      </c>
      <c r="J168" s="216"/>
      <c r="K168" s="216"/>
      <c r="L168" s="216"/>
      <c r="M168" s="216"/>
      <c r="N168" s="216"/>
      <c r="O168" s="216"/>
      <c r="P168" s="216"/>
      <c r="Q168" s="107"/>
      <c r="R168" s="107"/>
    </row>
    <row r="169" spans="1:18">
      <c r="A169" s="45" t="s">
        <v>113</v>
      </c>
      <c r="B169" s="59" t="s">
        <v>132</v>
      </c>
      <c r="C169" s="103">
        <v>2</v>
      </c>
      <c r="D169" s="103">
        <v>1.2</v>
      </c>
      <c r="E169" s="103">
        <v>0.8</v>
      </c>
      <c r="F169" s="103"/>
      <c r="G169" s="101" t="s">
        <v>23</v>
      </c>
      <c r="H169" s="101" t="s">
        <v>24</v>
      </c>
      <c r="I169" s="101">
        <v>50</v>
      </c>
      <c r="J169" s="101"/>
      <c r="K169" s="101">
        <v>30</v>
      </c>
      <c r="L169" s="101">
        <v>30</v>
      </c>
      <c r="M169" s="101"/>
      <c r="N169" s="101">
        <v>30</v>
      </c>
      <c r="O169" s="101"/>
      <c r="P169" s="128">
        <v>20</v>
      </c>
      <c r="Q169" s="107"/>
      <c r="R169" s="107"/>
    </row>
    <row r="170" spans="1:18">
      <c r="A170" s="198" t="s">
        <v>30</v>
      </c>
      <c r="B170" s="199"/>
      <c r="C170" s="103">
        <f>SUM(C164:C169)</f>
        <v>12</v>
      </c>
      <c r="D170" s="103">
        <f>SUM(D164:D169)</f>
        <v>6.5</v>
      </c>
      <c r="E170" s="103">
        <f>SUM(E164:E169)</f>
        <v>5.5</v>
      </c>
      <c r="F170" s="103"/>
      <c r="G170" s="101" t="s">
        <v>31</v>
      </c>
      <c r="H170" s="101" t="s">
        <v>31</v>
      </c>
      <c r="I170" s="101">
        <f>SUM(I164:I169)</f>
        <v>250</v>
      </c>
      <c r="J170" s="101"/>
      <c r="K170" s="101">
        <f t="shared" ref="K170:P170" si="12">SUM(K164:K169)</f>
        <v>150</v>
      </c>
      <c r="L170" s="101">
        <f t="shared" si="12"/>
        <v>145</v>
      </c>
      <c r="M170" s="101">
        <f t="shared" si="12"/>
        <v>40</v>
      </c>
      <c r="N170" s="101">
        <f t="shared" si="12"/>
        <v>105</v>
      </c>
      <c r="O170" s="101">
        <f t="shared" si="12"/>
        <v>5</v>
      </c>
      <c r="P170" s="128">
        <f t="shared" si="12"/>
        <v>100</v>
      </c>
      <c r="Q170" s="107"/>
      <c r="R170" s="107"/>
    </row>
    <row r="171" spans="1:18">
      <c r="A171" s="198" t="s">
        <v>32</v>
      </c>
      <c r="B171" s="199"/>
      <c r="C171" s="103"/>
      <c r="D171" s="103"/>
      <c r="E171" s="103"/>
      <c r="F171" s="103">
        <f>SUM(F164:F170)</f>
        <v>7.3999999999999995</v>
      </c>
      <c r="G171" s="101"/>
      <c r="H171" s="101"/>
      <c r="I171" s="101"/>
      <c r="J171" s="101">
        <f>SUM(J164:J170)</f>
        <v>135</v>
      </c>
      <c r="K171" s="101"/>
      <c r="L171" s="101"/>
      <c r="M171" s="101"/>
      <c r="N171" s="101"/>
      <c r="O171" s="101"/>
      <c r="P171" s="128"/>
      <c r="Q171" s="107"/>
      <c r="R171" s="107"/>
    </row>
    <row r="172" spans="1:18">
      <c r="A172" s="198" t="s">
        <v>33</v>
      </c>
      <c r="B172" s="199"/>
      <c r="C172" s="103">
        <v>12</v>
      </c>
      <c r="D172" s="103">
        <v>6.5</v>
      </c>
      <c r="E172" s="103">
        <v>5.5</v>
      </c>
      <c r="F172" s="103"/>
      <c r="G172" s="101" t="s">
        <v>31</v>
      </c>
      <c r="H172" s="101" t="s">
        <v>31</v>
      </c>
      <c r="I172" s="101">
        <f>SUM(I170)</f>
        <v>250</v>
      </c>
      <c r="J172" s="101"/>
      <c r="K172" s="101">
        <f t="shared" ref="K172:P172" si="13">SUM(K170)</f>
        <v>150</v>
      </c>
      <c r="L172" s="101">
        <f t="shared" si="13"/>
        <v>145</v>
      </c>
      <c r="M172" s="101">
        <f t="shared" si="13"/>
        <v>40</v>
      </c>
      <c r="N172" s="101">
        <f t="shared" si="13"/>
        <v>105</v>
      </c>
      <c r="O172" s="101">
        <f t="shared" si="13"/>
        <v>5</v>
      </c>
      <c r="P172" s="128">
        <f t="shared" si="13"/>
        <v>100</v>
      </c>
      <c r="Q172" s="107"/>
      <c r="R172" s="107"/>
    </row>
    <row r="173" spans="1:18">
      <c r="A173" s="44" t="s">
        <v>92</v>
      </c>
      <c r="B173" s="46"/>
      <c r="C173" s="217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107"/>
      <c r="R173" s="107"/>
    </row>
    <row r="174" spans="1:18">
      <c r="A174" s="45" t="s">
        <v>21</v>
      </c>
      <c r="B174" s="62" t="s">
        <v>93</v>
      </c>
      <c r="C174" s="103">
        <v>6</v>
      </c>
      <c r="D174" s="103">
        <v>2</v>
      </c>
      <c r="E174" s="103">
        <v>4</v>
      </c>
      <c r="F174" s="103">
        <v>6</v>
      </c>
      <c r="G174" s="101" t="s">
        <v>23</v>
      </c>
      <c r="H174" s="101" t="s">
        <v>24</v>
      </c>
      <c r="I174" s="101"/>
      <c r="J174" s="101"/>
      <c r="K174" s="101"/>
      <c r="L174" s="104" t="s">
        <v>94</v>
      </c>
      <c r="M174" s="101"/>
      <c r="N174" s="101"/>
      <c r="O174" s="101"/>
      <c r="P174" s="128"/>
      <c r="Q174" s="107"/>
      <c r="R174" s="107"/>
    </row>
    <row r="175" spans="1:18" s="23" customFormat="1">
      <c r="A175" s="222" t="s">
        <v>95</v>
      </c>
      <c r="B175" s="223"/>
      <c r="C175" s="105">
        <f>SUM(C160,C170,C174)</f>
        <v>30</v>
      </c>
      <c r="D175" s="105">
        <f>SUM(D160,D170,D174)</f>
        <v>14.9</v>
      </c>
      <c r="E175" s="105">
        <f>SUM(E160,E170,E174)</f>
        <v>15.1</v>
      </c>
      <c r="F175" s="105">
        <f>SUM(F161,F171,F174,)</f>
        <v>19.2</v>
      </c>
      <c r="G175" s="106" t="s">
        <v>31</v>
      </c>
      <c r="H175" s="106" t="s">
        <v>31</v>
      </c>
      <c r="I175" s="106">
        <f>SUM(I160,I170,)</f>
        <v>551</v>
      </c>
      <c r="J175" s="106">
        <f>SUM(J161,J171,)</f>
        <v>280</v>
      </c>
      <c r="K175" s="106">
        <f>SUM(K160,K170,)</f>
        <v>311</v>
      </c>
      <c r="L175" s="106">
        <f>SUM(L160,L170,)</f>
        <v>295</v>
      </c>
      <c r="M175" s="106">
        <f>SUM(M160,M170,)</f>
        <v>85</v>
      </c>
      <c r="N175" s="106">
        <f>SUM(N160,N170)</f>
        <v>210</v>
      </c>
      <c r="O175" s="106">
        <f>SUM(O160,O170,)</f>
        <v>16</v>
      </c>
      <c r="P175" s="136">
        <f>SUM(P160,P170,)</f>
        <v>240</v>
      </c>
    </row>
    <row r="176" spans="1:18">
      <c r="A176" s="196" t="s">
        <v>96</v>
      </c>
      <c r="B176" s="197"/>
      <c r="C176" s="38">
        <v>60</v>
      </c>
      <c r="D176" s="38">
        <v>31.4</v>
      </c>
      <c r="E176" s="38">
        <v>28.6</v>
      </c>
      <c r="F176" s="39">
        <f>SUM(F153,F175,)</f>
        <v>33.700000000000003</v>
      </c>
      <c r="G176" s="40" t="s">
        <v>31</v>
      </c>
      <c r="H176" s="40" t="s">
        <v>31</v>
      </c>
      <c r="I176" s="40">
        <f>SUM(I153,I175,)</f>
        <v>1320</v>
      </c>
      <c r="J176" s="40">
        <f>SUM(J153,J175,)</f>
        <v>650</v>
      </c>
      <c r="K176" s="40">
        <f>SUM(K153,K175,)</f>
        <v>764</v>
      </c>
      <c r="L176" s="40">
        <f>SUM(L153,L175)</f>
        <v>730</v>
      </c>
      <c r="M176" s="40">
        <f>SUM(M153,M175)</f>
        <v>245</v>
      </c>
      <c r="N176" s="40">
        <f>SUM(N153,N175,)</f>
        <v>485</v>
      </c>
      <c r="O176" s="40">
        <f>SUM(O153,O175,)</f>
        <v>34</v>
      </c>
      <c r="P176" s="133">
        <f>SUM(P153,P175,)</f>
        <v>556</v>
      </c>
      <c r="Q176" s="107"/>
      <c r="R176" s="107"/>
    </row>
    <row r="177" spans="1:18">
      <c r="A177" s="183" t="s">
        <v>97</v>
      </c>
      <c r="B177" s="184"/>
      <c r="C177" s="184"/>
      <c r="D177" s="184"/>
      <c r="E177" s="184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07"/>
      <c r="R177" s="107"/>
    </row>
    <row r="178" spans="1:18">
      <c r="A178" s="219" t="s">
        <v>98</v>
      </c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107"/>
      <c r="R178" s="107"/>
    </row>
    <row r="179" spans="1:18">
      <c r="A179" s="18" t="s">
        <v>19</v>
      </c>
      <c r="B179" s="179" t="s">
        <v>40</v>
      </c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07"/>
      <c r="R179" s="107"/>
    </row>
    <row r="180" spans="1:18">
      <c r="A180" s="19" t="s">
        <v>21</v>
      </c>
      <c r="B180" s="63" t="s">
        <v>99</v>
      </c>
      <c r="C180" s="21">
        <v>2</v>
      </c>
      <c r="D180" s="21">
        <v>1.3</v>
      </c>
      <c r="E180" s="21">
        <v>0.7</v>
      </c>
      <c r="F180" s="21">
        <v>1.2</v>
      </c>
      <c r="G180" s="22" t="s">
        <v>23</v>
      </c>
      <c r="H180" s="22" t="s">
        <v>27</v>
      </c>
      <c r="I180" s="22">
        <v>50</v>
      </c>
      <c r="J180" s="22">
        <v>30</v>
      </c>
      <c r="K180" s="22">
        <v>32</v>
      </c>
      <c r="L180" s="64">
        <v>30</v>
      </c>
      <c r="M180" s="22">
        <v>15</v>
      </c>
      <c r="N180" s="22">
        <v>15</v>
      </c>
      <c r="O180" s="22">
        <v>2</v>
      </c>
      <c r="P180" s="124">
        <v>18</v>
      </c>
      <c r="Q180" s="107"/>
      <c r="R180" s="107"/>
    </row>
    <row r="181" spans="1:18">
      <c r="A181" s="19" t="s">
        <v>28</v>
      </c>
      <c r="B181" s="63" t="s">
        <v>100</v>
      </c>
      <c r="C181" s="21">
        <v>3</v>
      </c>
      <c r="D181" s="21">
        <v>2.1</v>
      </c>
      <c r="E181" s="21">
        <v>0.9</v>
      </c>
      <c r="F181" s="21">
        <v>1.2</v>
      </c>
      <c r="G181" s="22" t="s">
        <v>23</v>
      </c>
      <c r="H181" s="22" t="s">
        <v>27</v>
      </c>
      <c r="I181" s="22">
        <v>75</v>
      </c>
      <c r="J181" s="22">
        <v>30</v>
      </c>
      <c r="K181" s="22">
        <v>53</v>
      </c>
      <c r="L181" s="22">
        <v>45</v>
      </c>
      <c r="M181" s="22">
        <v>15</v>
      </c>
      <c r="N181" s="22">
        <v>30</v>
      </c>
      <c r="O181" s="22">
        <v>8</v>
      </c>
      <c r="P181" s="124">
        <v>22</v>
      </c>
      <c r="Q181" s="107"/>
      <c r="R181" s="107"/>
    </row>
    <row r="182" spans="1:18" s="12" customFormat="1" ht="27" customHeight="1">
      <c r="A182" s="45" t="s">
        <v>29</v>
      </c>
      <c r="B182" s="59" t="s">
        <v>101</v>
      </c>
      <c r="C182" s="42">
        <v>3</v>
      </c>
      <c r="D182" s="42">
        <v>2</v>
      </c>
      <c r="E182" s="42">
        <v>1</v>
      </c>
      <c r="F182" s="42">
        <v>1.6</v>
      </c>
      <c r="G182" s="43" t="s">
        <v>23</v>
      </c>
      <c r="H182" s="43" t="s">
        <v>27</v>
      </c>
      <c r="I182" s="43">
        <v>75</v>
      </c>
      <c r="J182" s="43">
        <v>40</v>
      </c>
      <c r="K182" s="43">
        <v>50</v>
      </c>
      <c r="L182" s="43">
        <v>45</v>
      </c>
      <c r="M182" s="43">
        <v>15</v>
      </c>
      <c r="N182" s="43">
        <v>30</v>
      </c>
      <c r="O182" s="43">
        <v>5</v>
      </c>
      <c r="P182" s="128">
        <v>25</v>
      </c>
      <c r="Q182" s="107"/>
      <c r="R182" s="107"/>
    </row>
    <row r="183" spans="1:18" s="12" customFormat="1" ht="15.75" customHeight="1">
      <c r="A183" s="45" t="s">
        <v>67</v>
      </c>
      <c r="B183" s="67" t="s">
        <v>186</v>
      </c>
      <c r="C183" s="42">
        <v>1</v>
      </c>
      <c r="D183" s="42">
        <v>0.6</v>
      </c>
      <c r="E183" s="42">
        <v>0.4</v>
      </c>
      <c r="F183" s="42"/>
      <c r="G183" s="43" t="s">
        <v>23</v>
      </c>
      <c r="H183" s="43" t="s">
        <v>24</v>
      </c>
      <c r="I183" s="43">
        <v>25</v>
      </c>
      <c r="J183" s="43"/>
      <c r="K183" s="43">
        <v>16</v>
      </c>
      <c r="L183" s="43">
        <v>15</v>
      </c>
      <c r="M183" s="43">
        <v>15</v>
      </c>
      <c r="N183" s="43"/>
      <c r="O183" s="43">
        <v>1</v>
      </c>
      <c r="P183" s="128">
        <v>9</v>
      </c>
      <c r="Q183" s="107"/>
      <c r="R183" s="107"/>
    </row>
    <row r="184" spans="1:18">
      <c r="A184" s="198" t="s">
        <v>30</v>
      </c>
      <c r="B184" s="199"/>
      <c r="C184" s="42">
        <f>SUM(C180:C183)</f>
        <v>9</v>
      </c>
      <c r="D184" s="42">
        <f>SUM(D180:D183)</f>
        <v>6</v>
      </c>
      <c r="E184" s="42">
        <f>SUM(E180:E183)</f>
        <v>3</v>
      </c>
      <c r="F184" s="42"/>
      <c r="G184" s="43" t="s">
        <v>31</v>
      </c>
      <c r="H184" s="43" t="s">
        <v>31</v>
      </c>
      <c r="I184" s="43">
        <f>SUM(I180:I183)</f>
        <v>225</v>
      </c>
      <c r="J184" s="43"/>
      <c r="K184" s="43">
        <f t="shared" ref="K184:P184" si="14">SUM(K180:K183)</f>
        <v>151</v>
      </c>
      <c r="L184" s="43">
        <f t="shared" si="14"/>
        <v>135</v>
      </c>
      <c r="M184" s="43">
        <f t="shared" si="14"/>
        <v>60</v>
      </c>
      <c r="N184" s="43">
        <f t="shared" si="14"/>
        <v>75</v>
      </c>
      <c r="O184" s="43">
        <f t="shared" si="14"/>
        <v>16</v>
      </c>
      <c r="P184" s="128">
        <f t="shared" si="14"/>
        <v>74</v>
      </c>
      <c r="Q184" s="107"/>
      <c r="R184" s="107"/>
    </row>
    <row r="185" spans="1:18">
      <c r="A185" s="198" t="s">
        <v>32</v>
      </c>
      <c r="B185" s="199"/>
      <c r="C185" s="42"/>
      <c r="D185" s="42"/>
      <c r="E185" s="42"/>
      <c r="F185" s="42">
        <f>SUM(F180:F184)</f>
        <v>4</v>
      </c>
      <c r="G185" s="43"/>
      <c r="H185" s="43"/>
      <c r="I185" s="43"/>
      <c r="J185" s="43">
        <f>SUM(J180:J184)</f>
        <v>100</v>
      </c>
      <c r="K185" s="43"/>
      <c r="L185" s="43"/>
      <c r="M185" s="43"/>
      <c r="N185" s="43"/>
      <c r="O185" s="43"/>
      <c r="P185" s="128"/>
      <c r="Q185" s="107"/>
      <c r="R185" s="107"/>
    </row>
    <row r="186" spans="1:18" s="23" customFormat="1">
      <c r="A186" s="198" t="s">
        <v>33</v>
      </c>
      <c r="B186" s="199"/>
      <c r="C186" s="42">
        <v>1</v>
      </c>
      <c r="D186" s="42">
        <v>0.6</v>
      </c>
      <c r="E186" s="42">
        <v>0.4</v>
      </c>
      <c r="F186" s="42"/>
      <c r="G186" s="43" t="s">
        <v>31</v>
      </c>
      <c r="H186" s="43" t="s">
        <v>31</v>
      </c>
      <c r="I186" s="43">
        <v>25</v>
      </c>
      <c r="J186" s="43"/>
      <c r="K186" s="43">
        <v>16</v>
      </c>
      <c r="L186" s="43">
        <v>15</v>
      </c>
      <c r="M186" s="43">
        <v>15</v>
      </c>
      <c r="N186" s="43"/>
      <c r="O186" s="43">
        <v>1</v>
      </c>
      <c r="P186" s="128">
        <v>9</v>
      </c>
    </row>
    <row r="187" spans="1:18">
      <c r="A187" s="44" t="s">
        <v>34</v>
      </c>
      <c r="B187" s="214" t="s">
        <v>57</v>
      </c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107"/>
      <c r="R187" s="107"/>
    </row>
    <row r="188" spans="1:18">
      <c r="A188" s="71" t="s">
        <v>21</v>
      </c>
      <c r="B188" s="112" t="s">
        <v>114</v>
      </c>
      <c r="C188" s="42">
        <v>2</v>
      </c>
      <c r="D188" s="42">
        <v>1.3</v>
      </c>
      <c r="E188" s="42">
        <v>0.7</v>
      </c>
      <c r="F188" s="42">
        <v>0.8</v>
      </c>
      <c r="G188" s="43" t="s">
        <v>23</v>
      </c>
      <c r="H188" s="43" t="s">
        <v>24</v>
      </c>
      <c r="I188" s="43">
        <v>50</v>
      </c>
      <c r="J188" s="43">
        <v>20</v>
      </c>
      <c r="K188" s="43">
        <v>32</v>
      </c>
      <c r="L188" s="43">
        <v>30</v>
      </c>
      <c r="M188" s="43">
        <v>15</v>
      </c>
      <c r="N188" s="43">
        <v>15</v>
      </c>
      <c r="O188" s="43">
        <v>2</v>
      </c>
      <c r="P188" s="128">
        <v>18</v>
      </c>
      <c r="Q188" s="107"/>
      <c r="R188" s="107"/>
    </row>
    <row r="189" spans="1:18">
      <c r="A189" s="71" t="s">
        <v>25</v>
      </c>
      <c r="B189" s="112" t="s">
        <v>167</v>
      </c>
      <c r="C189" s="42">
        <v>2</v>
      </c>
      <c r="D189" s="42">
        <v>1.2</v>
      </c>
      <c r="E189" s="42">
        <v>0.8</v>
      </c>
      <c r="F189" s="42">
        <v>0.8</v>
      </c>
      <c r="G189" s="43" t="s">
        <v>23</v>
      </c>
      <c r="H189" s="43" t="s">
        <v>24</v>
      </c>
      <c r="I189" s="43">
        <v>50</v>
      </c>
      <c r="J189" s="43">
        <v>20</v>
      </c>
      <c r="K189" s="43">
        <v>31</v>
      </c>
      <c r="L189" s="43">
        <v>30</v>
      </c>
      <c r="M189" s="43">
        <v>15</v>
      </c>
      <c r="N189" s="43">
        <v>15</v>
      </c>
      <c r="O189" s="43">
        <v>1</v>
      </c>
      <c r="P189" s="128">
        <v>19</v>
      </c>
      <c r="Q189" s="107"/>
      <c r="R189" s="107"/>
    </row>
    <row r="190" spans="1:18">
      <c r="A190" s="111" t="s">
        <v>28</v>
      </c>
      <c r="B190" s="112" t="s">
        <v>155</v>
      </c>
      <c r="C190" s="42">
        <v>1</v>
      </c>
      <c r="D190" s="42">
        <v>0.6</v>
      </c>
      <c r="E190" s="42">
        <v>0.4</v>
      </c>
      <c r="F190" s="42"/>
      <c r="G190" s="43"/>
      <c r="H190" s="101" t="s">
        <v>24</v>
      </c>
      <c r="I190" s="43">
        <v>25</v>
      </c>
      <c r="J190" s="43"/>
      <c r="K190" s="43">
        <v>16</v>
      </c>
      <c r="L190" s="43">
        <v>15</v>
      </c>
      <c r="M190" s="43">
        <v>15</v>
      </c>
      <c r="N190" s="43"/>
      <c r="O190" s="43">
        <v>1</v>
      </c>
      <c r="P190" s="128">
        <v>9</v>
      </c>
      <c r="Q190" s="120"/>
      <c r="R190" s="120"/>
    </row>
    <row r="191" spans="1:18">
      <c r="A191" s="111" t="s">
        <v>29</v>
      </c>
      <c r="B191" s="112" t="s">
        <v>168</v>
      </c>
      <c r="C191" s="42">
        <v>1</v>
      </c>
      <c r="D191" s="42">
        <v>0.8</v>
      </c>
      <c r="E191" s="42">
        <v>0.2</v>
      </c>
      <c r="F191" s="42">
        <v>1</v>
      </c>
      <c r="G191" s="43" t="s">
        <v>23</v>
      </c>
      <c r="H191" s="43" t="s">
        <v>24</v>
      </c>
      <c r="I191" s="43">
        <v>30</v>
      </c>
      <c r="J191" s="43">
        <v>25</v>
      </c>
      <c r="K191" s="43">
        <v>23</v>
      </c>
      <c r="L191" s="43">
        <v>20</v>
      </c>
      <c r="M191" s="43"/>
      <c r="N191" s="43">
        <v>20</v>
      </c>
      <c r="O191" s="43">
        <v>3</v>
      </c>
      <c r="P191" s="128">
        <v>7</v>
      </c>
      <c r="Q191" s="107"/>
      <c r="R191" s="107"/>
    </row>
    <row r="192" spans="1:18" s="23" customFormat="1">
      <c r="A192" s="95" t="s">
        <v>67</v>
      </c>
      <c r="B192" s="46" t="s">
        <v>133</v>
      </c>
      <c r="C192" s="42">
        <v>13</v>
      </c>
      <c r="D192" s="42">
        <v>3</v>
      </c>
      <c r="E192" s="42">
        <v>10</v>
      </c>
      <c r="F192" s="42">
        <v>13</v>
      </c>
      <c r="G192" s="43" t="s">
        <v>23</v>
      </c>
      <c r="H192" s="43" t="s">
        <v>24</v>
      </c>
      <c r="I192" s="215" t="s">
        <v>150</v>
      </c>
      <c r="J192" s="221"/>
      <c r="K192" s="221"/>
      <c r="L192" s="221"/>
      <c r="M192" s="221"/>
      <c r="N192" s="221"/>
      <c r="O192" s="221"/>
      <c r="P192" s="221"/>
    </row>
    <row r="193" spans="1:18" s="23" customFormat="1">
      <c r="A193" s="95" t="s">
        <v>113</v>
      </c>
      <c r="B193" s="59" t="s">
        <v>132</v>
      </c>
      <c r="C193" s="42">
        <v>2</v>
      </c>
      <c r="D193" s="42">
        <v>1.2</v>
      </c>
      <c r="E193" s="42">
        <v>0.8</v>
      </c>
      <c r="F193" s="42"/>
      <c r="G193" s="43" t="s">
        <v>23</v>
      </c>
      <c r="H193" s="43" t="s">
        <v>24</v>
      </c>
      <c r="I193" s="43">
        <v>50</v>
      </c>
      <c r="J193" s="43"/>
      <c r="K193" s="43">
        <v>30</v>
      </c>
      <c r="L193" s="43">
        <v>30</v>
      </c>
      <c r="M193" s="43"/>
      <c r="N193" s="43">
        <v>30</v>
      </c>
      <c r="O193" s="43"/>
      <c r="P193" s="128">
        <v>20</v>
      </c>
    </row>
    <row r="194" spans="1:18">
      <c r="A194" s="198" t="s">
        <v>30</v>
      </c>
      <c r="B194" s="199"/>
      <c r="C194" s="42">
        <f>SUM(C188:C193)</f>
        <v>21</v>
      </c>
      <c r="D194" s="42">
        <f>SUM(D188:D193)</f>
        <v>8.1</v>
      </c>
      <c r="E194" s="42">
        <f>SUM(E188:E193)</f>
        <v>12.9</v>
      </c>
      <c r="F194" s="42"/>
      <c r="G194" s="43" t="s">
        <v>31</v>
      </c>
      <c r="H194" s="43" t="s">
        <v>31</v>
      </c>
      <c r="I194" s="43">
        <f>SUM(I188:I193)</f>
        <v>205</v>
      </c>
      <c r="J194" s="43"/>
      <c r="K194" s="43">
        <f t="shared" ref="K194:P194" si="15">SUM(K188:K193)</f>
        <v>132</v>
      </c>
      <c r="L194" s="43">
        <f t="shared" si="15"/>
        <v>125</v>
      </c>
      <c r="M194" s="43">
        <f t="shared" si="15"/>
        <v>45</v>
      </c>
      <c r="N194" s="43">
        <f t="shared" si="15"/>
        <v>80</v>
      </c>
      <c r="O194" s="43">
        <f t="shared" si="15"/>
        <v>7</v>
      </c>
      <c r="P194" s="128">
        <f t="shared" si="15"/>
        <v>73</v>
      </c>
      <c r="Q194" s="107"/>
      <c r="R194" s="107"/>
    </row>
    <row r="195" spans="1:18">
      <c r="A195" s="198" t="s">
        <v>32</v>
      </c>
      <c r="B195" s="199"/>
      <c r="C195" s="42"/>
      <c r="D195" s="42"/>
      <c r="E195" s="42"/>
      <c r="F195" s="42">
        <f>SUM(F188:F194)</f>
        <v>15.6</v>
      </c>
      <c r="G195" s="43"/>
      <c r="H195" s="43"/>
      <c r="I195" s="43"/>
      <c r="J195" s="43">
        <f>SUM(J188:J194)</f>
        <v>65</v>
      </c>
      <c r="K195" s="43"/>
      <c r="L195" s="43"/>
      <c r="M195" s="43"/>
      <c r="N195" s="43"/>
      <c r="O195" s="43"/>
      <c r="P195" s="128"/>
      <c r="Q195" s="107"/>
      <c r="R195" s="107"/>
    </row>
    <row r="196" spans="1:18">
      <c r="A196" s="198" t="s">
        <v>33</v>
      </c>
      <c r="B196" s="199"/>
      <c r="C196" s="42">
        <v>20</v>
      </c>
      <c r="D196" s="42">
        <f>SUM(D194)</f>
        <v>8.1</v>
      </c>
      <c r="E196" s="42">
        <f>SUM(E194)</f>
        <v>12.9</v>
      </c>
      <c r="F196" s="42"/>
      <c r="G196" s="43" t="s">
        <v>31</v>
      </c>
      <c r="H196" s="43" t="s">
        <v>31</v>
      </c>
      <c r="I196" s="43">
        <f>SUM(I194)</f>
        <v>205</v>
      </c>
      <c r="J196" s="43"/>
      <c r="K196" s="43">
        <f>SUM(K194)</f>
        <v>132</v>
      </c>
      <c r="L196" s="43">
        <f>SUM(L194)</f>
        <v>125</v>
      </c>
      <c r="M196" s="43">
        <f>SUM(M194)</f>
        <v>45</v>
      </c>
      <c r="N196" s="43">
        <v>80</v>
      </c>
      <c r="O196" s="43">
        <f>SUM(O194)</f>
        <v>7</v>
      </c>
      <c r="P196" s="128">
        <f>SUM(P194)</f>
        <v>73</v>
      </c>
      <c r="Q196" s="107"/>
      <c r="R196" s="107"/>
    </row>
    <row r="197" spans="1:18">
      <c r="A197" s="191" t="s">
        <v>102</v>
      </c>
      <c r="B197" s="202"/>
      <c r="C197" s="32">
        <f>SUM(C184,C194)</f>
        <v>30</v>
      </c>
      <c r="D197" s="32">
        <f>SUM(D184,D194,)</f>
        <v>14.1</v>
      </c>
      <c r="E197" s="32">
        <f>SUM(E184,E194)</f>
        <v>15.9</v>
      </c>
      <c r="F197" s="32">
        <f>SUM(F185,F195,)</f>
        <v>19.600000000000001</v>
      </c>
      <c r="G197" s="33" t="s">
        <v>31</v>
      </c>
      <c r="H197" s="33" t="s">
        <v>31</v>
      </c>
      <c r="I197" s="33">
        <f>SUM(I184,I194,)</f>
        <v>430</v>
      </c>
      <c r="J197" s="33">
        <f>SUM(J185,J195,)</f>
        <v>165</v>
      </c>
      <c r="K197" s="33">
        <f>SUM(K184,K194,)</f>
        <v>283</v>
      </c>
      <c r="L197" s="33">
        <f>SUM(L184,L194,)</f>
        <v>260</v>
      </c>
      <c r="M197" s="33">
        <f>SUM(M184,M194,)</f>
        <v>105</v>
      </c>
      <c r="N197" s="33">
        <f>SUM(N184,N194)</f>
        <v>155</v>
      </c>
      <c r="O197" s="33">
        <f>SUM(O184,O194,)</f>
        <v>23</v>
      </c>
      <c r="P197" s="126">
        <f>SUM(P184,P194,)</f>
        <v>147</v>
      </c>
      <c r="Q197" s="107"/>
      <c r="R197" s="107"/>
    </row>
    <row r="198" spans="1:18">
      <c r="A198" s="203" t="s">
        <v>103</v>
      </c>
      <c r="B198" s="230"/>
      <c r="C198" s="54">
        <v>30</v>
      </c>
      <c r="D198" s="54">
        <f>SUM(D197)</f>
        <v>14.1</v>
      </c>
      <c r="E198" s="54">
        <f>SUM(E197)</f>
        <v>15.9</v>
      </c>
      <c r="F198" s="55">
        <f>SUM(F197)</f>
        <v>19.600000000000001</v>
      </c>
      <c r="G198" s="56" t="s">
        <v>31</v>
      </c>
      <c r="H198" s="56" t="s">
        <v>31</v>
      </c>
      <c r="I198" s="56">
        <f t="shared" ref="I198:P198" si="16">SUM(I197)</f>
        <v>430</v>
      </c>
      <c r="J198" s="56">
        <f t="shared" si="16"/>
        <v>165</v>
      </c>
      <c r="K198" s="56">
        <f t="shared" si="16"/>
        <v>283</v>
      </c>
      <c r="L198" s="41">
        <f t="shared" si="16"/>
        <v>260</v>
      </c>
      <c r="M198" s="56">
        <f t="shared" si="16"/>
        <v>105</v>
      </c>
      <c r="N198" s="56">
        <f t="shared" si="16"/>
        <v>155</v>
      </c>
      <c r="O198" s="56">
        <f t="shared" si="16"/>
        <v>23</v>
      </c>
      <c r="P198" s="133">
        <f t="shared" si="16"/>
        <v>147</v>
      </c>
      <c r="Q198" s="107"/>
      <c r="R198" s="107"/>
    </row>
    <row r="199" spans="1:18">
      <c r="A199" s="231" t="s">
        <v>104</v>
      </c>
      <c r="B199" s="232"/>
      <c r="C199" s="65">
        <f>SUM(C48,C72,C102,C125,C153,C175,C197,)</f>
        <v>210</v>
      </c>
      <c r="D199" s="65">
        <f>SUM(D73,D126,D176,D198,)</f>
        <v>111.29999999999998</v>
      </c>
      <c r="E199" s="65">
        <f>SUM(E73,E126,E176,E198,)</f>
        <v>98.700000000000017</v>
      </c>
      <c r="F199" s="32">
        <f>SUM(F73,F126,F176,F198,)</f>
        <v>95.1</v>
      </c>
      <c r="G199" s="66" t="s">
        <v>31</v>
      </c>
      <c r="H199" s="66" t="s">
        <v>31</v>
      </c>
      <c r="I199" s="66">
        <f t="shared" ref="I199:P199" si="17">SUM(I73,I126,I176,I198,)</f>
        <v>4726</v>
      </c>
      <c r="J199" s="66">
        <f t="shared" si="17"/>
        <v>1890</v>
      </c>
      <c r="K199" s="66">
        <f t="shared" si="17"/>
        <v>2799</v>
      </c>
      <c r="L199" s="33">
        <f t="shared" si="17"/>
        <v>2646</v>
      </c>
      <c r="M199" s="66">
        <f t="shared" si="17"/>
        <v>1001</v>
      </c>
      <c r="N199" s="66">
        <f t="shared" si="17"/>
        <v>1645</v>
      </c>
      <c r="O199" s="66">
        <f t="shared" si="17"/>
        <v>153</v>
      </c>
      <c r="P199" s="137">
        <f t="shared" si="17"/>
        <v>1927</v>
      </c>
      <c r="Q199" s="107"/>
      <c r="R199" s="107"/>
    </row>
    <row r="200" spans="1:18">
      <c r="A200" s="198" t="s">
        <v>32</v>
      </c>
      <c r="B200" s="199"/>
      <c r="C200" s="42"/>
      <c r="D200" s="42"/>
      <c r="E200" s="42"/>
      <c r="F200" s="42"/>
      <c r="G200" s="43"/>
      <c r="H200" s="43"/>
      <c r="I200" s="43"/>
      <c r="J200" s="43"/>
      <c r="K200" s="43"/>
      <c r="L200" s="43"/>
      <c r="M200" s="43"/>
      <c r="N200" s="43"/>
      <c r="O200" s="43"/>
      <c r="P200" s="131"/>
      <c r="Q200" s="107"/>
      <c r="R200" s="107"/>
    </row>
    <row r="201" spans="1:18" ht="27" customHeight="1">
      <c r="A201" s="233" t="s">
        <v>105</v>
      </c>
      <c r="B201" s="234"/>
      <c r="C201" s="55">
        <f>SUM(C24,C31,C40,C55,C63,C71,C80,C86,C93,C101,C109,C119,C124,C133,C142,C152,C162,C172,C174,C186,C196,)</f>
        <v>76</v>
      </c>
      <c r="D201" s="55">
        <f>SUM(D24,D31,D40,D55,D63,D71,D80,D86,D93,D101,D109,D119,D124,D133,D142,D152,D162,D172,D174,D186,D196,)</f>
        <v>39.200000000000003</v>
      </c>
      <c r="E201" s="55">
        <f>SUM(E24,E31,E40,E55,E63,E71,E80,E86,E93,E101,E109,E119,E124,E133,E142,E152,E162,E172,E174,E186,E196,)</f>
        <v>36.799999999999997</v>
      </c>
      <c r="F201" s="55"/>
      <c r="G201" s="41" t="s">
        <v>31</v>
      </c>
      <c r="H201" s="41" t="s">
        <v>31</v>
      </c>
      <c r="I201" s="41">
        <f>SUM(I24,I31,I40,I55,I63,I71,I80,I86,I93,I101,I109,I119,I124,I133,I142,I152,I162,I172,I186,I196)</f>
        <v>1415</v>
      </c>
      <c r="J201" s="41"/>
      <c r="K201" s="41">
        <f t="shared" ref="K201:P201" si="18">SUM(K24,K31,K40,K55,K63,K71,K80,K86,K93,K101,K109,K119,K124,K133,K142,K152,K162,K172,K186,K196,)</f>
        <v>894</v>
      </c>
      <c r="L201" s="41">
        <f t="shared" si="18"/>
        <v>870</v>
      </c>
      <c r="M201" s="41">
        <f t="shared" si="18"/>
        <v>320</v>
      </c>
      <c r="N201" s="41">
        <f t="shared" si="18"/>
        <v>550</v>
      </c>
      <c r="O201" s="41">
        <f t="shared" si="18"/>
        <v>24</v>
      </c>
      <c r="P201" s="138">
        <f t="shared" si="18"/>
        <v>521</v>
      </c>
      <c r="Q201" s="107"/>
      <c r="R201" s="107"/>
    </row>
    <row r="202" spans="1:18">
      <c r="A202" s="5"/>
      <c r="B202" s="12"/>
      <c r="D202" s="7"/>
      <c r="E202" s="7"/>
      <c r="F202" s="7"/>
      <c r="G202" s="107"/>
      <c r="H202" s="107"/>
      <c r="I202" s="107"/>
      <c r="J202" s="107"/>
      <c r="K202" s="107"/>
      <c r="L202" s="107"/>
      <c r="M202" s="82"/>
      <c r="N202" s="107"/>
      <c r="O202" s="107"/>
      <c r="P202" s="8"/>
      <c r="Q202" s="107"/>
      <c r="R202" s="107"/>
    </row>
    <row r="203" spans="1:18">
      <c r="A203" s="5"/>
      <c r="B203" s="12"/>
      <c r="D203" s="7"/>
      <c r="E203" s="7"/>
      <c r="F203" s="7"/>
      <c r="G203" s="107"/>
      <c r="H203" s="107"/>
      <c r="I203" s="107"/>
      <c r="J203" s="107"/>
      <c r="K203" s="107"/>
      <c r="L203" s="107"/>
      <c r="M203" s="107"/>
      <c r="N203" s="107"/>
      <c r="O203" s="107"/>
      <c r="P203" s="8"/>
      <c r="Q203" s="107"/>
      <c r="R203" s="107"/>
    </row>
    <row r="204" spans="1:18">
      <c r="A204" s="5"/>
      <c r="B204" s="107"/>
      <c r="D204" s="7"/>
      <c r="E204" s="7"/>
      <c r="F204" s="7"/>
      <c r="G204" s="107"/>
      <c r="H204" s="107"/>
      <c r="I204" s="107"/>
      <c r="J204" s="107"/>
      <c r="K204" s="107"/>
      <c r="L204" s="107"/>
      <c r="M204" s="107"/>
      <c r="N204" s="107"/>
      <c r="O204" s="107"/>
      <c r="P204" s="8"/>
      <c r="Q204" s="107"/>
      <c r="R204" s="107"/>
    </row>
    <row r="205" spans="1:18">
      <c r="A205" s="227" t="s">
        <v>187</v>
      </c>
      <c r="B205" s="228"/>
      <c r="C205" s="228"/>
      <c r="D205" s="229"/>
      <c r="E205" s="7"/>
      <c r="F205" s="7"/>
      <c r="G205" s="107"/>
      <c r="H205" s="107"/>
      <c r="I205" s="107"/>
      <c r="J205" s="107"/>
      <c r="K205" s="107"/>
      <c r="L205" s="107"/>
      <c r="M205" s="107"/>
      <c r="N205" s="107"/>
      <c r="O205" s="107"/>
      <c r="P205" s="8"/>
      <c r="Q205" s="107"/>
      <c r="R205" s="107"/>
    </row>
    <row r="206" spans="1:18">
      <c r="A206" s="102" t="s">
        <v>21</v>
      </c>
      <c r="B206" s="224" t="s">
        <v>144</v>
      </c>
      <c r="C206" s="225"/>
      <c r="D206" s="226"/>
      <c r="E206" s="7"/>
      <c r="F206" s="7"/>
      <c r="G206" s="107"/>
      <c r="H206" s="107"/>
      <c r="I206" s="107"/>
      <c r="J206" s="107"/>
      <c r="K206" s="107"/>
      <c r="L206" s="107"/>
      <c r="M206" s="107"/>
      <c r="N206" s="107"/>
      <c r="O206" s="107"/>
      <c r="P206" s="8"/>
      <c r="Q206" s="107"/>
      <c r="R206" s="107"/>
    </row>
    <row r="207" spans="1:18">
      <c r="A207" s="102" t="s">
        <v>25</v>
      </c>
      <c r="B207" s="224" t="s">
        <v>145</v>
      </c>
      <c r="C207" s="225"/>
      <c r="D207" s="226"/>
      <c r="E207" s="7"/>
      <c r="F207" s="7"/>
      <c r="G207" s="107"/>
      <c r="H207" s="107"/>
      <c r="I207" s="107"/>
      <c r="J207" s="107"/>
      <c r="K207" s="107"/>
      <c r="L207" s="107"/>
      <c r="M207" s="107"/>
      <c r="N207" s="107"/>
      <c r="O207" s="107"/>
      <c r="P207" s="8"/>
      <c r="Q207" s="107"/>
      <c r="R207" s="107"/>
    </row>
    <row r="208" spans="1:18">
      <c r="A208" s="102" t="s">
        <v>28</v>
      </c>
      <c r="B208" s="224" t="s">
        <v>146</v>
      </c>
      <c r="C208" s="225"/>
      <c r="D208" s="226"/>
      <c r="E208" s="7"/>
      <c r="F208" s="7"/>
      <c r="G208" s="107"/>
      <c r="H208" s="107"/>
      <c r="I208" s="107"/>
      <c r="J208" s="107"/>
      <c r="K208" s="107"/>
      <c r="L208" s="107"/>
      <c r="M208" s="107"/>
      <c r="N208" s="107"/>
      <c r="O208" s="107"/>
      <c r="P208" s="8"/>
      <c r="Q208" s="107"/>
      <c r="R208" s="107"/>
    </row>
    <row r="209" spans="1:18">
      <c r="A209" s="102" t="s">
        <v>29</v>
      </c>
      <c r="B209" s="224" t="s">
        <v>147</v>
      </c>
      <c r="C209" s="225"/>
      <c r="D209" s="226"/>
      <c r="E209" s="7"/>
      <c r="F209" s="7"/>
      <c r="G209" s="107"/>
      <c r="H209" s="107"/>
      <c r="I209" s="107"/>
      <c r="J209" s="107"/>
      <c r="K209" s="107"/>
      <c r="L209" s="107"/>
      <c r="M209" s="107"/>
      <c r="N209" s="107"/>
      <c r="O209" s="107"/>
      <c r="P209" s="8"/>
      <c r="Q209" s="107"/>
      <c r="R209" s="107"/>
    </row>
    <row r="210" spans="1:18">
      <c r="A210" s="102" t="s">
        <v>67</v>
      </c>
      <c r="B210" s="224" t="s">
        <v>148</v>
      </c>
      <c r="C210" s="225"/>
      <c r="D210" s="226"/>
      <c r="E210" s="7"/>
      <c r="F210" s="7"/>
      <c r="G210" s="107"/>
      <c r="H210" s="107"/>
      <c r="I210" s="107"/>
      <c r="J210" s="107"/>
      <c r="K210" s="107"/>
      <c r="L210" s="107"/>
      <c r="M210" s="107"/>
      <c r="N210" s="107"/>
      <c r="O210" s="107"/>
      <c r="P210" s="8"/>
      <c r="Q210" s="107"/>
      <c r="R210" s="107"/>
    </row>
    <row r="211" spans="1:18">
      <c r="A211" s="102" t="s">
        <v>113</v>
      </c>
      <c r="B211" s="121" t="s">
        <v>149</v>
      </c>
      <c r="C211" s="122"/>
      <c r="D211" s="123"/>
      <c r="E211" s="7"/>
      <c r="F211" s="7"/>
      <c r="G211" s="120"/>
      <c r="H211" s="120"/>
      <c r="I211" s="120"/>
      <c r="J211" s="120"/>
      <c r="K211" s="120"/>
      <c r="L211" s="120"/>
      <c r="M211" s="120"/>
      <c r="N211" s="120"/>
      <c r="O211" s="120"/>
      <c r="P211" s="8"/>
      <c r="Q211" s="120"/>
      <c r="R211" s="120"/>
    </row>
    <row r="212" spans="1:18">
      <c r="A212" s="102" t="s">
        <v>129</v>
      </c>
      <c r="B212" s="224" t="s">
        <v>189</v>
      </c>
      <c r="C212" s="225"/>
      <c r="D212" s="226"/>
      <c r="E212" s="7"/>
      <c r="F212" s="7"/>
      <c r="G212" s="107"/>
      <c r="H212" s="107"/>
      <c r="I212" s="107"/>
      <c r="J212" s="107"/>
      <c r="K212" s="107"/>
      <c r="L212" s="107"/>
      <c r="M212" s="107"/>
      <c r="N212" s="107"/>
      <c r="O212" s="107"/>
      <c r="P212" s="8"/>
      <c r="Q212" s="107"/>
      <c r="R212" s="107"/>
    </row>
    <row r="213" spans="1:18">
      <c r="A213" s="5"/>
      <c r="B213" s="107"/>
      <c r="D213" s="7"/>
      <c r="E213" s="7"/>
      <c r="F213" s="7"/>
      <c r="G213" s="107"/>
      <c r="H213" s="107"/>
      <c r="I213" s="107"/>
      <c r="J213" s="107"/>
      <c r="K213" s="107"/>
      <c r="L213" s="107"/>
      <c r="M213" s="107"/>
      <c r="N213" s="107"/>
      <c r="O213" s="107"/>
      <c r="P213" s="8"/>
      <c r="Q213" s="107"/>
      <c r="R213" s="107"/>
    </row>
    <row r="214" spans="1:18">
      <c r="A214" s="5"/>
      <c r="B214" s="107"/>
      <c r="D214" s="7"/>
      <c r="E214" s="7"/>
      <c r="F214" s="7"/>
      <c r="G214" s="107"/>
      <c r="H214" s="107"/>
      <c r="I214" s="107"/>
      <c r="J214" s="107"/>
      <c r="K214" s="107"/>
      <c r="L214" s="107"/>
      <c r="M214" s="107"/>
      <c r="N214" s="107"/>
      <c r="O214" s="107"/>
      <c r="P214" s="8"/>
      <c r="Q214" s="107"/>
      <c r="R214" s="107"/>
    </row>
    <row r="215" spans="1:18">
      <c r="A215" s="5"/>
      <c r="B215" s="107"/>
      <c r="D215" s="7"/>
      <c r="E215" s="7"/>
      <c r="F215" s="7"/>
      <c r="G215" s="107"/>
      <c r="H215" s="107"/>
      <c r="I215" s="107"/>
      <c r="J215" s="107"/>
      <c r="K215" s="107"/>
      <c r="L215" s="107"/>
      <c r="M215" s="107"/>
      <c r="N215" s="107"/>
      <c r="O215" s="107"/>
      <c r="P215" s="8"/>
      <c r="Q215" s="107"/>
      <c r="R215" s="107"/>
    </row>
    <row r="216" spans="1:18">
      <c r="A216" s="5"/>
      <c r="B216" s="107"/>
      <c r="D216" s="7"/>
      <c r="E216" s="7"/>
      <c r="F216" s="7"/>
      <c r="G216" s="107"/>
      <c r="H216" s="107"/>
      <c r="I216" s="107"/>
      <c r="J216" s="107"/>
      <c r="K216" s="107"/>
      <c r="L216" s="107"/>
      <c r="M216" s="107"/>
      <c r="N216" s="107"/>
      <c r="O216" s="107"/>
      <c r="P216" s="8"/>
      <c r="Q216" s="107"/>
      <c r="R216" s="107"/>
    </row>
    <row r="217" spans="1:18">
      <c r="A217" s="5"/>
      <c r="B217" s="107"/>
      <c r="D217" s="7"/>
      <c r="E217" s="7"/>
      <c r="F217" s="7"/>
      <c r="G217" s="107"/>
      <c r="H217" s="107"/>
      <c r="I217" s="107"/>
      <c r="J217" s="107"/>
      <c r="K217" s="107"/>
      <c r="L217" s="107"/>
      <c r="M217" s="107"/>
      <c r="N217" s="107"/>
      <c r="O217" s="107"/>
      <c r="P217" s="8"/>
      <c r="Q217" s="107"/>
      <c r="R217" s="107"/>
    </row>
    <row r="218" spans="1:18">
      <c r="A218" s="5"/>
      <c r="B218" s="107"/>
      <c r="D218" s="7"/>
      <c r="E218" s="7"/>
      <c r="F218" s="7"/>
      <c r="G218" s="107"/>
      <c r="H218" s="107"/>
      <c r="I218" s="107"/>
      <c r="J218" s="107"/>
      <c r="K218" s="107"/>
      <c r="L218" s="107"/>
      <c r="M218" s="107"/>
      <c r="N218" s="107"/>
      <c r="O218" s="107"/>
      <c r="P218" s="8"/>
      <c r="Q218" s="107"/>
      <c r="R218" s="107"/>
    </row>
    <row r="219" spans="1:18">
      <c r="A219" s="5"/>
      <c r="B219" s="107"/>
      <c r="D219" s="7"/>
      <c r="E219" s="7"/>
      <c r="F219" s="7"/>
      <c r="G219" s="107"/>
      <c r="H219" s="107"/>
      <c r="I219" s="107"/>
      <c r="J219" s="107"/>
      <c r="K219" s="107"/>
      <c r="L219" s="107"/>
      <c r="M219" s="107"/>
      <c r="N219" s="107"/>
      <c r="O219" s="107"/>
      <c r="P219" s="8"/>
      <c r="Q219" s="107"/>
      <c r="R219" s="107"/>
    </row>
    <row r="220" spans="1:18">
      <c r="A220" s="5"/>
      <c r="B220" s="107"/>
      <c r="D220" s="7"/>
      <c r="E220" s="7"/>
      <c r="F220" s="7"/>
      <c r="G220" s="107"/>
      <c r="H220" s="107"/>
      <c r="I220" s="107"/>
      <c r="J220" s="107"/>
      <c r="K220" s="107"/>
      <c r="L220" s="107"/>
      <c r="M220" s="107"/>
      <c r="N220" s="107"/>
      <c r="O220" s="107"/>
      <c r="P220" s="8"/>
      <c r="Q220" s="107"/>
      <c r="R220" s="107"/>
    </row>
    <row r="221" spans="1:18">
      <c r="A221" s="5"/>
      <c r="B221" s="107"/>
      <c r="D221" s="7"/>
      <c r="E221" s="7"/>
      <c r="F221" s="7"/>
      <c r="G221" s="107"/>
      <c r="H221" s="107"/>
      <c r="I221" s="107"/>
      <c r="J221" s="107"/>
      <c r="K221" s="107"/>
      <c r="L221" s="107"/>
      <c r="M221" s="107"/>
      <c r="N221" s="107"/>
      <c r="O221" s="107"/>
      <c r="P221" s="8"/>
      <c r="Q221" s="107"/>
      <c r="R221" s="107"/>
    </row>
    <row r="222" spans="1:18">
      <c r="A222" s="5"/>
      <c r="B222" s="107"/>
      <c r="D222" s="7"/>
      <c r="E222" s="7"/>
      <c r="F222" s="7"/>
      <c r="G222" s="107"/>
      <c r="H222" s="107"/>
      <c r="I222" s="107"/>
      <c r="J222" s="107"/>
      <c r="K222" s="107"/>
      <c r="L222" s="107"/>
      <c r="M222" s="107"/>
      <c r="N222" s="107"/>
      <c r="O222" s="107"/>
      <c r="P222" s="8"/>
      <c r="Q222" s="107"/>
      <c r="R222" s="107"/>
    </row>
    <row r="223" spans="1:18">
      <c r="A223" s="5"/>
      <c r="B223" s="107"/>
      <c r="D223" s="7"/>
      <c r="E223" s="7"/>
      <c r="F223" s="7"/>
      <c r="G223" s="107"/>
      <c r="H223" s="107"/>
      <c r="I223" s="107"/>
      <c r="J223" s="107"/>
      <c r="K223" s="107"/>
      <c r="L223" s="107"/>
      <c r="M223" s="107"/>
      <c r="N223" s="107"/>
      <c r="O223" s="107"/>
      <c r="P223" s="8"/>
      <c r="Q223" s="107"/>
      <c r="R223" s="107"/>
    </row>
    <row r="224" spans="1:18">
      <c r="A224" s="5"/>
      <c r="B224" s="107"/>
      <c r="D224" s="7"/>
      <c r="E224" s="7"/>
      <c r="F224" s="7"/>
      <c r="G224" s="107"/>
      <c r="H224" s="107"/>
      <c r="I224" s="107"/>
      <c r="J224" s="107"/>
      <c r="K224" s="107"/>
      <c r="L224" s="107"/>
      <c r="M224" s="107"/>
      <c r="N224" s="107"/>
      <c r="O224" s="107"/>
      <c r="P224" s="8"/>
      <c r="Q224" s="107"/>
      <c r="R224" s="107"/>
    </row>
    <row r="225" spans="1:18">
      <c r="A225" s="5"/>
      <c r="B225" s="107"/>
      <c r="D225" s="7"/>
      <c r="E225" s="7"/>
      <c r="F225" s="7"/>
      <c r="G225" s="107"/>
      <c r="H225" s="107"/>
      <c r="I225" s="107"/>
      <c r="J225" s="107"/>
      <c r="K225" s="107"/>
      <c r="L225" s="107"/>
      <c r="M225" s="107"/>
      <c r="N225" s="107"/>
      <c r="O225" s="107"/>
      <c r="P225" s="8"/>
      <c r="Q225" s="107"/>
      <c r="R225" s="107"/>
    </row>
    <row r="226" spans="1:18">
      <c r="A226" s="5"/>
      <c r="B226" s="107"/>
      <c r="D226" s="7"/>
      <c r="E226" s="7"/>
      <c r="F226" s="7"/>
      <c r="G226" s="107"/>
      <c r="H226" s="107"/>
      <c r="I226" s="107"/>
      <c r="J226" s="107"/>
      <c r="K226" s="107"/>
      <c r="L226" s="107"/>
      <c r="M226" s="107"/>
      <c r="N226" s="107"/>
      <c r="O226" s="107"/>
      <c r="P226" s="8"/>
      <c r="Q226" s="107"/>
      <c r="R226" s="107"/>
    </row>
    <row r="227" spans="1:18">
      <c r="A227" s="5"/>
      <c r="B227" s="107"/>
      <c r="D227" s="7"/>
      <c r="E227" s="7"/>
      <c r="F227" s="7"/>
      <c r="G227" s="107"/>
      <c r="H227" s="107"/>
      <c r="I227" s="107"/>
      <c r="J227" s="107"/>
      <c r="K227" s="107"/>
      <c r="L227" s="107"/>
      <c r="M227" s="107"/>
      <c r="N227" s="107"/>
      <c r="O227" s="107"/>
      <c r="P227" s="8"/>
      <c r="Q227" s="107"/>
      <c r="R227" s="107"/>
    </row>
    <row r="228" spans="1:18">
      <c r="A228" s="5"/>
      <c r="B228" s="107"/>
      <c r="D228" s="7"/>
      <c r="E228" s="7"/>
      <c r="F228" s="7"/>
      <c r="G228" s="107"/>
      <c r="H228" s="107"/>
      <c r="I228" s="107"/>
      <c r="J228" s="107"/>
      <c r="K228" s="107"/>
      <c r="L228" s="107"/>
      <c r="M228" s="107"/>
      <c r="N228" s="107"/>
      <c r="O228" s="107"/>
      <c r="P228" s="8"/>
      <c r="Q228" s="107"/>
      <c r="R228" s="107"/>
    </row>
    <row r="229" spans="1:18">
      <c r="A229" s="5"/>
      <c r="B229" s="107"/>
      <c r="D229" s="7"/>
      <c r="E229" s="7"/>
      <c r="F229" s="7"/>
      <c r="G229" s="107"/>
      <c r="H229" s="107"/>
      <c r="I229" s="107"/>
      <c r="J229" s="107"/>
      <c r="K229" s="107"/>
      <c r="L229" s="107"/>
      <c r="M229" s="107"/>
      <c r="N229" s="107"/>
      <c r="O229" s="107"/>
      <c r="P229" s="8"/>
      <c r="Q229" s="107"/>
      <c r="R229" s="107"/>
    </row>
    <row r="230" spans="1:18">
      <c r="A230" s="5"/>
      <c r="B230" s="107"/>
      <c r="D230" s="7"/>
      <c r="E230" s="7"/>
      <c r="F230" s="7"/>
      <c r="G230" s="107"/>
      <c r="H230" s="107"/>
      <c r="I230" s="107"/>
      <c r="J230" s="107"/>
      <c r="K230" s="107"/>
      <c r="L230" s="107"/>
      <c r="M230" s="107"/>
      <c r="N230" s="107"/>
      <c r="O230" s="107"/>
      <c r="P230" s="8"/>
      <c r="Q230" s="107"/>
      <c r="R230" s="107"/>
    </row>
    <row r="231" spans="1:18" ht="15.75" customHeight="1">
      <c r="A231" s="5"/>
      <c r="B231" s="107"/>
      <c r="D231" s="7"/>
      <c r="E231" s="7"/>
      <c r="F231" s="7"/>
      <c r="G231" s="107"/>
      <c r="H231" s="107"/>
      <c r="I231" s="107"/>
      <c r="J231" s="107"/>
      <c r="K231" s="107"/>
      <c r="L231" s="107"/>
      <c r="M231" s="107"/>
      <c r="N231" s="107"/>
      <c r="O231" s="107"/>
      <c r="P231" s="8"/>
      <c r="Q231" s="107"/>
      <c r="R231" s="107"/>
    </row>
    <row r="232" spans="1:18">
      <c r="A232" s="5"/>
      <c r="B232" s="107"/>
      <c r="D232" s="7"/>
      <c r="E232" s="7"/>
      <c r="F232" s="7"/>
      <c r="G232" s="107"/>
      <c r="H232" s="107"/>
      <c r="I232" s="107"/>
      <c r="J232" s="107"/>
      <c r="K232" s="107"/>
      <c r="L232" s="107"/>
      <c r="M232" s="107"/>
      <c r="N232" s="107"/>
      <c r="O232" s="107"/>
      <c r="P232" s="8"/>
      <c r="Q232" s="107"/>
      <c r="R232" s="107"/>
    </row>
    <row r="233" spans="1:18">
      <c r="A233" s="5"/>
      <c r="B233" s="107"/>
      <c r="D233" s="7"/>
      <c r="E233" s="7"/>
      <c r="F233" s="7"/>
      <c r="G233" s="107"/>
      <c r="H233" s="107"/>
      <c r="I233" s="107"/>
      <c r="J233" s="107"/>
      <c r="K233" s="107"/>
      <c r="L233" s="107"/>
      <c r="M233" s="107"/>
      <c r="N233" s="107"/>
      <c r="O233" s="107"/>
      <c r="P233" s="8"/>
      <c r="Q233" s="107"/>
      <c r="R233" s="107"/>
    </row>
    <row r="234" spans="1:18" ht="12.75" customHeight="1">
      <c r="A234" s="5"/>
      <c r="B234" s="107"/>
      <c r="D234" s="7"/>
      <c r="E234" s="7"/>
      <c r="F234" s="7"/>
      <c r="G234" s="107"/>
      <c r="H234" s="107"/>
      <c r="I234" s="107"/>
      <c r="J234" s="107"/>
      <c r="K234" s="107"/>
      <c r="L234" s="107"/>
      <c r="M234" s="107"/>
      <c r="N234" s="107"/>
      <c r="O234" s="107"/>
      <c r="P234" s="8"/>
      <c r="Q234" s="107"/>
      <c r="R234" s="107"/>
    </row>
    <row r="235" spans="1:18" ht="12.75" customHeight="1">
      <c r="A235" s="5"/>
      <c r="B235" s="107"/>
      <c r="D235" s="7"/>
      <c r="E235" s="7"/>
      <c r="F235" s="7"/>
      <c r="G235" s="107"/>
      <c r="H235" s="107"/>
      <c r="I235" s="107"/>
      <c r="J235" s="107"/>
      <c r="K235" s="107"/>
      <c r="L235" s="107"/>
      <c r="M235" s="107"/>
      <c r="N235" s="107"/>
      <c r="O235" s="107"/>
      <c r="P235" s="8"/>
      <c r="Q235" s="107"/>
      <c r="R235" s="107"/>
    </row>
    <row r="236" spans="1:18">
      <c r="A236" s="5"/>
      <c r="B236" s="107"/>
      <c r="D236" s="7"/>
      <c r="E236" s="7"/>
      <c r="F236" s="7"/>
      <c r="G236" s="107"/>
      <c r="H236" s="107"/>
      <c r="I236" s="107"/>
      <c r="J236" s="107"/>
      <c r="K236" s="107"/>
      <c r="L236" s="107"/>
      <c r="M236" s="107"/>
      <c r="N236" s="107"/>
      <c r="O236" s="107"/>
      <c r="P236" s="8"/>
      <c r="Q236" s="107"/>
      <c r="R236" s="107"/>
    </row>
    <row r="237" spans="1:18" ht="12.75" customHeight="1">
      <c r="A237" s="5"/>
      <c r="B237" s="107"/>
      <c r="D237" s="7"/>
      <c r="E237" s="7"/>
      <c r="F237" s="7"/>
      <c r="G237" s="107"/>
      <c r="H237" s="107"/>
      <c r="I237" s="107"/>
      <c r="J237" s="107"/>
      <c r="K237" s="107"/>
      <c r="L237" s="107"/>
      <c r="M237" s="107"/>
      <c r="N237" s="107"/>
      <c r="O237" s="107"/>
      <c r="P237" s="8"/>
      <c r="Q237" s="107"/>
      <c r="R237" s="107"/>
    </row>
    <row r="238" spans="1:18">
      <c r="A238" s="5"/>
      <c r="B238" s="107"/>
      <c r="D238" s="7"/>
      <c r="E238" s="7"/>
      <c r="F238" s="7"/>
      <c r="G238" s="107"/>
      <c r="H238" s="107"/>
      <c r="I238" s="107"/>
      <c r="J238" s="107"/>
      <c r="K238" s="107"/>
      <c r="L238" s="107"/>
      <c r="M238" s="107"/>
      <c r="N238" s="107"/>
      <c r="O238" s="107"/>
      <c r="P238" s="8"/>
      <c r="Q238" s="107"/>
      <c r="R238" s="107"/>
    </row>
    <row r="239" spans="1:18">
      <c r="A239" s="5"/>
      <c r="B239" s="107"/>
      <c r="D239" s="7"/>
      <c r="E239" s="7"/>
      <c r="F239" s="7"/>
      <c r="G239" s="107"/>
      <c r="H239" s="107"/>
      <c r="I239" s="107"/>
      <c r="J239" s="107"/>
      <c r="K239" s="107"/>
      <c r="L239" s="107"/>
      <c r="M239" s="107"/>
      <c r="N239" s="107"/>
      <c r="O239" s="107"/>
      <c r="P239" s="8"/>
      <c r="Q239" s="107"/>
      <c r="R239" s="107"/>
    </row>
    <row r="240" spans="1:18">
      <c r="A240" s="5"/>
      <c r="B240" s="107"/>
      <c r="D240" s="7"/>
      <c r="E240" s="7"/>
      <c r="F240" s="7"/>
      <c r="G240" s="107"/>
      <c r="H240" s="107"/>
      <c r="I240" s="107"/>
      <c r="J240" s="107"/>
      <c r="K240" s="107"/>
      <c r="L240" s="107"/>
      <c r="M240" s="107"/>
      <c r="N240" s="107"/>
      <c r="O240" s="107"/>
      <c r="P240" s="8"/>
      <c r="Q240" s="107"/>
      <c r="R240" s="107"/>
    </row>
    <row r="241" spans="1:18" ht="12.75" customHeight="1">
      <c r="A241" s="5"/>
      <c r="B241" s="107"/>
      <c r="D241" s="7"/>
      <c r="E241" s="7"/>
      <c r="F241" s="7"/>
      <c r="G241" s="107"/>
      <c r="H241" s="107"/>
      <c r="I241" s="107"/>
      <c r="J241" s="107"/>
      <c r="K241" s="107"/>
      <c r="L241" s="107"/>
      <c r="M241" s="107"/>
      <c r="N241" s="107"/>
      <c r="O241" s="107"/>
      <c r="P241" s="8"/>
      <c r="Q241" s="107"/>
      <c r="R241" s="107"/>
    </row>
    <row r="242" spans="1:18">
      <c r="A242" s="5"/>
      <c r="B242" s="107"/>
      <c r="D242" s="7"/>
      <c r="E242" s="7"/>
      <c r="F242" s="7"/>
      <c r="G242" s="107"/>
      <c r="H242" s="107"/>
      <c r="I242" s="107"/>
      <c r="J242" s="107"/>
      <c r="K242" s="107"/>
      <c r="L242" s="107"/>
      <c r="M242" s="107"/>
      <c r="N242" s="107"/>
      <c r="O242" s="107"/>
      <c r="P242" s="8"/>
      <c r="Q242" s="107"/>
      <c r="R242" s="107"/>
    </row>
    <row r="243" spans="1:18" ht="12.75" customHeight="1">
      <c r="A243" s="5"/>
      <c r="B243" s="107"/>
      <c r="D243" s="7"/>
      <c r="E243" s="7"/>
      <c r="F243" s="7"/>
      <c r="G243" s="107"/>
      <c r="H243" s="107"/>
      <c r="I243" s="107"/>
      <c r="J243" s="107"/>
      <c r="K243" s="107"/>
      <c r="L243" s="107"/>
      <c r="M243" s="107"/>
      <c r="N243" s="107"/>
      <c r="O243" s="107"/>
      <c r="P243" s="8"/>
      <c r="Q243" s="107"/>
      <c r="R243" s="107"/>
    </row>
    <row r="244" spans="1:18" ht="12.75" customHeight="1">
      <c r="A244" s="5"/>
      <c r="B244" s="107"/>
      <c r="D244" s="7"/>
      <c r="E244" s="7"/>
      <c r="F244" s="7"/>
      <c r="G244" s="107"/>
      <c r="H244" s="107"/>
      <c r="I244" s="107"/>
      <c r="J244" s="107"/>
      <c r="K244" s="107"/>
      <c r="L244" s="107"/>
      <c r="M244" s="107"/>
      <c r="N244" s="107"/>
      <c r="O244" s="107"/>
      <c r="P244" s="8"/>
      <c r="Q244" s="107"/>
      <c r="R244" s="107"/>
    </row>
    <row r="245" spans="1:18">
      <c r="A245" s="5"/>
      <c r="B245" s="107"/>
      <c r="D245" s="7"/>
      <c r="E245" s="7"/>
      <c r="F245" s="7"/>
      <c r="G245" s="107"/>
      <c r="H245" s="107"/>
      <c r="I245" s="107"/>
      <c r="J245" s="107"/>
      <c r="K245" s="107"/>
      <c r="L245" s="107"/>
      <c r="M245" s="107"/>
      <c r="N245" s="107"/>
      <c r="O245" s="107"/>
      <c r="P245" s="8"/>
      <c r="Q245" s="107"/>
      <c r="R245" s="107"/>
    </row>
    <row r="246" spans="1:18">
      <c r="A246" s="5"/>
      <c r="B246" s="107"/>
      <c r="D246" s="7"/>
      <c r="E246" s="7"/>
      <c r="F246" s="7"/>
      <c r="G246" s="107"/>
      <c r="H246" s="107"/>
      <c r="I246" s="107"/>
      <c r="J246" s="107"/>
      <c r="K246" s="107"/>
      <c r="L246" s="107"/>
      <c r="M246" s="107"/>
      <c r="N246" s="107"/>
      <c r="O246" s="107"/>
      <c r="P246" s="8"/>
      <c r="Q246" s="107"/>
      <c r="R246" s="107"/>
    </row>
    <row r="247" spans="1:18">
      <c r="A247" s="5"/>
      <c r="B247" s="107"/>
      <c r="D247" s="7"/>
      <c r="E247" s="7"/>
      <c r="F247" s="7"/>
      <c r="G247" s="107"/>
      <c r="H247" s="107"/>
      <c r="I247" s="107"/>
      <c r="J247" s="107"/>
      <c r="K247" s="107"/>
      <c r="L247" s="107"/>
      <c r="M247" s="107"/>
      <c r="N247" s="107"/>
      <c r="O247" s="107"/>
      <c r="P247" s="8"/>
      <c r="Q247" s="107"/>
      <c r="R247" s="107"/>
    </row>
    <row r="248" spans="1:18" ht="12.75" customHeight="1">
      <c r="A248" s="5"/>
      <c r="B248" s="107"/>
      <c r="D248" s="7"/>
      <c r="E248" s="7"/>
      <c r="F248" s="7"/>
      <c r="G248" s="107"/>
      <c r="H248" s="107"/>
      <c r="I248" s="107"/>
      <c r="J248" s="107"/>
      <c r="K248" s="107"/>
      <c r="L248" s="107"/>
      <c r="M248" s="107"/>
      <c r="N248" s="107"/>
      <c r="O248" s="107"/>
      <c r="P248" s="8"/>
      <c r="Q248" s="107"/>
      <c r="R248" s="107"/>
    </row>
    <row r="249" spans="1:18" ht="12.75" hidden="1" customHeight="1">
      <c r="A249" s="5"/>
      <c r="B249" s="107"/>
      <c r="D249" s="7"/>
      <c r="E249" s="7"/>
      <c r="F249" s="7"/>
      <c r="G249" s="107"/>
      <c r="H249" s="107"/>
      <c r="I249" s="107"/>
      <c r="J249" s="107"/>
      <c r="K249" s="107"/>
      <c r="L249" s="107"/>
      <c r="M249" s="107"/>
      <c r="N249" s="107"/>
      <c r="O249" s="107"/>
      <c r="P249" s="8"/>
      <c r="Q249" s="107"/>
      <c r="R249" s="107"/>
    </row>
    <row r="250" spans="1:18" ht="12.75" hidden="1" customHeight="1">
      <c r="A250" s="5"/>
      <c r="B250" s="107"/>
      <c r="D250" s="7"/>
      <c r="E250" s="7"/>
      <c r="F250" s="7"/>
      <c r="G250" s="107"/>
      <c r="H250" s="107"/>
      <c r="I250" s="107"/>
      <c r="J250" s="107"/>
      <c r="K250" s="107"/>
      <c r="L250" s="107"/>
      <c r="M250" s="107"/>
      <c r="N250" s="107"/>
      <c r="O250" s="107"/>
      <c r="P250" s="8"/>
      <c r="Q250" s="107"/>
      <c r="R250" s="107"/>
    </row>
    <row r="251" spans="1:18">
      <c r="A251" s="5"/>
      <c r="B251" s="107"/>
      <c r="D251" s="7"/>
      <c r="E251" s="7"/>
      <c r="F251" s="7"/>
      <c r="G251" s="107"/>
      <c r="H251" s="107"/>
      <c r="I251" s="107"/>
      <c r="J251" s="107"/>
      <c r="K251" s="107"/>
      <c r="L251" s="107"/>
      <c r="M251" s="107"/>
      <c r="N251" s="107"/>
      <c r="O251" s="107"/>
      <c r="P251" s="8"/>
      <c r="Q251" s="107"/>
      <c r="R251" s="107"/>
    </row>
    <row r="252" spans="1:18">
      <c r="A252" s="5"/>
      <c r="B252" s="107"/>
      <c r="D252" s="7"/>
      <c r="E252" s="7"/>
      <c r="F252" s="7"/>
      <c r="G252" s="107"/>
      <c r="H252" s="107"/>
      <c r="I252" s="107"/>
      <c r="J252" s="107"/>
      <c r="K252" s="107"/>
      <c r="L252" s="107"/>
      <c r="M252" s="107"/>
      <c r="N252" s="107"/>
      <c r="O252" s="107"/>
      <c r="P252" s="8"/>
      <c r="Q252" s="107"/>
      <c r="R252" s="107"/>
    </row>
    <row r="253" spans="1:18">
      <c r="A253" s="5"/>
      <c r="B253" s="107"/>
      <c r="D253" s="7"/>
      <c r="E253" s="7"/>
      <c r="F253" s="7"/>
      <c r="G253" s="107"/>
      <c r="H253" s="107"/>
      <c r="I253" s="107"/>
      <c r="J253" s="107"/>
      <c r="K253" s="107"/>
      <c r="L253" s="107"/>
      <c r="M253" s="107"/>
      <c r="N253" s="107"/>
      <c r="O253" s="107"/>
      <c r="P253" s="8"/>
      <c r="Q253" s="107"/>
      <c r="R253" s="107"/>
    </row>
    <row r="254" spans="1:18">
      <c r="A254" s="5"/>
      <c r="B254" s="107"/>
      <c r="D254" s="7"/>
      <c r="E254" s="7"/>
      <c r="F254" s="7"/>
      <c r="G254" s="107"/>
      <c r="H254" s="107"/>
      <c r="I254" s="107"/>
      <c r="J254" s="107"/>
      <c r="K254" s="107"/>
      <c r="L254" s="107"/>
      <c r="M254" s="107"/>
      <c r="N254" s="107"/>
      <c r="O254" s="107"/>
      <c r="P254" s="8"/>
      <c r="Q254" s="107"/>
      <c r="R254" s="107"/>
    </row>
    <row r="255" spans="1:18">
      <c r="A255" s="5"/>
      <c r="B255" s="107"/>
      <c r="D255" s="7"/>
      <c r="E255" s="7"/>
      <c r="F255" s="7"/>
      <c r="G255" s="107"/>
      <c r="H255" s="107"/>
      <c r="I255" s="107"/>
      <c r="J255" s="107"/>
      <c r="K255" s="107"/>
      <c r="L255" s="107"/>
      <c r="M255" s="107"/>
      <c r="N255" s="107"/>
      <c r="O255" s="107"/>
      <c r="P255" s="8"/>
      <c r="Q255" s="107"/>
      <c r="R255" s="107"/>
    </row>
    <row r="256" spans="1:18">
      <c r="A256" s="5"/>
      <c r="B256" s="107"/>
      <c r="D256" s="7"/>
      <c r="E256" s="7"/>
      <c r="F256" s="7"/>
      <c r="G256" s="107"/>
      <c r="H256" s="107"/>
      <c r="I256" s="107"/>
      <c r="J256" s="107"/>
      <c r="K256" s="107"/>
      <c r="L256" s="107"/>
      <c r="M256" s="107"/>
      <c r="N256" s="107"/>
      <c r="O256" s="107"/>
      <c r="P256" s="8"/>
      <c r="Q256" s="107"/>
      <c r="R256" s="107"/>
    </row>
    <row r="257" spans="1:18">
      <c r="A257" s="5"/>
      <c r="B257" s="107"/>
      <c r="D257" s="7"/>
      <c r="E257" s="7"/>
      <c r="F257" s="7"/>
      <c r="G257" s="107"/>
      <c r="H257" s="107"/>
      <c r="I257" s="107"/>
      <c r="J257" s="107"/>
      <c r="K257" s="107"/>
      <c r="L257" s="107"/>
      <c r="M257" s="107"/>
      <c r="N257" s="107"/>
      <c r="O257" s="107"/>
      <c r="P257" s="8"/>
      <c r="Q257" s="107"/>
      <c r="R257" s="107"/>
    </row>
    <row r="258" spans="1:18" hidden="1">
      <c r="A258" s="5"/>
      <c r="B258" s="107"/>
      <c r="D258" s="7"/>
      <c r="E258" s="7"/>
      <c r="F258" s="7"/>
      <c r="G258" s="107"/>
      <c r="H258" s="107"/>
      <c r="I258" s="107"/>
      <c r="J258" s="107"/>
      <c r="K258" s="107"/>
      <c r="L258" s="107"/>
      <c r="M258" s="107"/>
      <c r="N258" s="107"/>
      <c r="O258" s="107"/>
      <c r="P258" s="8"/>
      <c r="Q258" s="107"/>
      <c r="R258" s="107"/>
    </row>
    <row r="259" spans="1:18" hidden="1">
      <c r="A259" s="5"/>
      <c r="B259" s="107"/>
      <c r="D259" s="7"/>
      <c r="E259" s="7"/>
      <c r="F259" s="7"/>
      <c r="G259" s="107"/>
      <c r="H259" s="107"/>
      <c r="I259" s="107"/>
      <c r="J259" s="107"/>
      <c r="K259" s="107"/>
      <c r="L259" s="107"/>
      <c r="M259" s="107"/>
      <c r="N259" s="107"/>
      <c r="O259" s="107"/>
      <c r="P259" s="8"/>
      <c r="Q259" s="107"/>
      <c r="R259" s="107"/>
    </row>
    <row r="260" spans="1:18" hidden="1">
      <c r="A260" s="5"/>
      <c r="B260" s="107"/>
      <c r="D260" s="7"/>
      <c r="E260" s="7"/>
      <c r="F260" s="7"/>
      <c r="G260" s="107"/>
      <c r="H260" s="107"/>
      <c r="I260" s="107"/>
      <c r="J260" s="107"/>
      <c r="K260" s="107"/>
      <c r="L260" s="107"/>
      <c r="M260" s="107"/>
      <c r="N260" s="107"/>
      <c r="O260" s="107"/>
      <c r="P260" s="8"/>
      <c r="Q260" s="107"/>
      <c r="R260" s="107"/>
    </row>
    <row r="261" spans="1:18">
      <c r="A261" s="5"/>
      <c r="B261" s="107"/>
      <c r="D261" s="7"/>
      <c r="E261" s="7"/>
      <c r="F261" s="7"/>
      <c r="G261" s="107"/>
      <c r="H261" s="107"/>
      <c r="I261" s="107"/>
      <c r="J261" s="107"/>
      <c r="K261" s="107"/>
      <c r="L261" s="107"/>
      <c r="M261" s="107"/>
      <c r="N261" s="107"/>
      <c r="O261" s="107"/>
      <c r="P261" s="8"/>
      <c r="Q261" s="107"/>
      <c r="R261" s="107"/>
    </row>
    <row r="262" spans="1:18" ht="12.75" customHeight="1">
      <c r="A262" s="5"/>
      <c r="B262" s="107"/>
      <c r="D262" s="7"/>
      <c r="E262" s="7"/>
      <c r="F262" s="7"/>
      <c r="G262" s="107"/>
      <c r="H262" s="107"/>
      <c r="I262" s="107"/>
      <c r="J262" s="107"/>
      <c r="K262" s="107"/>
      <c r="L262" s="107"/>
      <c r="M262" s="107"/>
      <c r="N262" s="107"/>
      <c r="O262" s="107"/>
      <c r="P262" s="8"/>
      <c r="Q262" s="107"/>
      <c r="R262" s="107"/>
    </row>
    <row r="263" spans="1:18" ht="12.75" customHeight="1">
      <c r="A263" s="5"/>
      <c r="B263" s="107"/>
      <c r="D263" s="7"/>
      <c r="E263" s="7"/>
      <c r="F263" s="7"/>
      <c r="G263" s="107"/>
      <c r="H263" s="107"/>
      <c r="I263" s="107"/>
      <c r="J263" s="107"/>
      <c r="K263" s="107"/>
      <c r="L263" s="107"/>
      <c r="M263" s="107"/>
      <c r="N263" s="107"/>
      <c r="O263" s="107"/>
      <c r="P263" s="8"/>
      <c r="Q263" s="107"/>
      <c r="R263" s="107"/>
    </row>
    <row r="264" spans="1:18" ht="12.75" customHeight="1">
      <c r="A264" s="5"/>
      <c r="B264" s="107"/>
      <c r="D264" s="7"/>
      <c r="E264" s="7"/>
      <c r="F264" s="7"/>
      <c r="G264" s="107"/>
      <c r="H264" s="107"/>
      <c r="I264" s="107"/>
      <c r="J264" s="107"/>
      <c r="K264" s="107"/>
      <c r="L264" s="107"/>
      <c r="M264" s="107"/>
      <c r="N264" s="107"/>
      <c r="O264" s="107"/>
      <c r="P264" s="8"/>
      <c r="Q264" s="107"/>
      <c r="R264" s="107"/>
    </row>
    <row r="265" spans="1:18" ht="12.75" customHeight="1">
      <c r="A265" s="5"/>
      <c r="B265" s="107"/>
      <c r="D265" s="7"/>
      <c r="E265" s="7"/>
      <c r="F265" s="7"/>
      <c r="G265" s="107"/>
      <c r="H265" s="107"/>
      <c r="I265" s="107"/>
      <c r="J265" s="107"/>
      <c r="K265" s="107"/>
      <c r="L265" s="107"/>
      <c r="M265" s="107"/>
      <c r="N265" s="107"/>
      <c r="O265" s="107"/>
      <c r="P265" s="8"/>
      <c r="Q265" s="107"/>
      <c r="R265" s="107"/>
    </row>
    <row r="266" spans="1:18" ht="12.75" customHeight="1">
      <c r="A266" s="5"/>
      <c r="B266" s="107"/>
      <c r="D266" s="7"/>
      <c r="E266" s="7"/>
      <c r="F266" s="7"/>
      <c r="G266" s="107"/>
      <c r="H266" s="107"/>
      <c r="I266" s="107"/>
      <c r="J266" s="107"/>
      <c r="K266" s="107"/>
      <c r="L266" s="107"/>
      <c r="M266" s="107"/>
      <c r="N266" s="107"/>
      <c r="O266" s="107"/>
      <c r="P266" s="8"/>
      <c r="Q266" s="107"/>
      <c r="R266" s="107"/>
    </row>
    <row r="267" spans="1:18" ht="12.75" customHeight="1">
      <c r="A267" s="5"/>
      <c r="B267" s="107"/>
      <c r="D267" s="7"/>
      <c r="E267" s="7"/>
      <c r="F267" s="7"/>
      <c r="G267" s="107"/>
      <c r="H267" s="107"/>
      <c r="I267" s="107"/>
      <c r="J267" s="107"/>
      <c r="K267" s="107"/>
      <c r="L267" s="107"/>
      <c r="M267" s="107"/>
      <c r="N267" s="107"/>
      <c r="O267" s="107"/>
      <c r="P267" s="8"/>
      <c r="Q267" s="107"/>
      <c r="R267" s="107"/>
    </row>
    <row r="268" spans="1:18" ht="12.75" customHeight="1">
      <c r="A268" s="5"/>
      <c r="B268" s="107"/>
      <c r="D268" s="7"/>
      <c r="E268" s="7"/>
      <c r="F268" s="7"/>
      <c r="G268" s="107"/>
      <c r="H268" s="107"/>
      <c r="I268" s="107"/>
      <c r="J268" s="107"/>
      <c r="K268" s="107"/>
      <c r="L268" s="107"/>
      <c r="M268" s="107"/>
      <c r="N268" s="107"/>
      <c r="O268" s="107"/>
      <c r="P268" s="8"/>
      <c r="Q268" s="107"/>
      <c r="R268" s="107"/>
    </row>
    <row r="269" spans="1:18" ht="12.75" customHeight="1">
      <c r="A269" s="5"/>
      <c r="B269" s="107"/>
      <c r="D269" s="7"/>
      <c r="E269" s="7"/>
      <c r="F269" s="7"/>
      <c r="G269" s="107"/>
      <c r="H269" s="107"/>
      <c r="I269" s="107"/>
      <c r="J269" s="107"/>
      <c r="K269" s="107"/>
      <c r="L269" s="107"/>
      <c r="M269" s="107"/>
      <c r="N269" s="107"/>
      <c r="O269" s="107"/>
      <c r="P269" s="8"/>
      <c r="Q269" s="107"/>
      <c r="R269" s="107"/>
    </row>
    <row r="270" spans="1:18" ht="12.75" customHeight="1">
      <c r="A270" s="5"/>
      <c r="B270" s="107"/>
      <c r="D270" s="7"/>
      <c r="E270" s="7"/>
      <c r="F270" s="7"/>
      <c r="G270" s="107"/>
      <c r="H270" s="107"/>
      <c r="I270" s="107"/>
      <c r="J270" s="107"/>
      <c r="K270" s="107"/>
      <c r="L270" s="107"/>
      <c r="M270" s="107"/>
      <c r="N270" s="107"/>
      <c r="O270" s="107"/>
      <c r="P270" s="8"/>
      <c r="Q270" s="107"/>
      <c r="R270" s="107"/>
    </row>
    <row r="271" spans="1:18" ht="12.75" customHeight="1">
      <c r="A271" s="5"/>
      <c r="B271" s="107"/>
      <c r="D271" s="7"/>
      <c r="E271" s="7"/>
      <c r="F271" s="7"/>
      <c r="G271" s="107"/>
      <c r="H271" s="107"/>
      <c r="I271" s="107"/>
      <c r="J271" s="107"/>
      <c r="K271" s="107"/>
      <c r="L271" s="107"/>
      <c r="M271" s="107"/>
      <c r="N271" s="107"/>
      <c r="O271" s="107"/>
      <c r="P271" s="8"/>
      <c r="Q271" s="107"/>
      <c r="R271" s="107"/>
    </row>
    <row r="272" spans="1:18" ht="12.75" customHeight="1">
      <c r="A272" s="5"/>
      <c r="B272" s="107"/>
      <c r="D272" s="7"/>
      <c r="E272" s="7"/>
      <c r="F272" s="7"/>
      <c r="G272" s="107"/>
      <c r="H272" s="107"/>
      <c r="I272" s="107"/>
      <c r="J272" s="107"/>
      <c r="K272" s="107"/>
      <c r="L272" s="107"/>
      <c r="M272" s="107"/>
      <c r="N272" s="107"/>
      <c r="O272" s="107"/>
      <c r="P272" s="8"/>
      <c r="Q272" s="107"/>
      <c r="R272" s="107"/>
    </row>
    <row r="273" spans="1:18" ht="12.75" customHeight="1">
      <c r="A273" s="5"/>
      <c r="B273" s="107"/>
      <c r="D273" s="7"/>
      <c r="E273" s="7"/>
      <c r="F273" s="7"/>
      <c r="G273" s="107"/>
      <c r="H273" s="107"/>
      <c r="I273" s="107"/>
      <c r="J273" s="107"/>
      <c r="K273" s="107"/>
      <c r="L273" s="107"/>
      <c r="M273" s="107"/>
      <c r="N273" s="107"/>
      <c r="O273" s="107"/>
      <c r="P273" s="8"/>
      <c r="Q273" s="107"/>
      <c r="R273" s="107"/>
    </row>
    <row r="274" spans="1:18" ht="12.75" customHeight="1">
      <c r="A274" s="5"/>
      <c r="B274" s="107"/>
      <c r="D274" s="7"/>
      <c r="E274" s="7"/>
      <c r="F274" s="7"/>
      <c r="G274" s="107"/>
      <c r="H274" s="107"/>
      <c r="I274" s="107"/>
      <c r="J274" s="107"/>
      <c r="K274" s="107"/>
      <c r="L274" s="107"/>
      <c r="M274" s="107"/>
      <c r="N274" s="107"/>
      <c r="O274" s="107"/>
      <c r="P274" s="8"/>
      <c r="Q274" s="107"/>
      <c r="R274" s="107"/>
    </row>
    <row r="275" spans="1:18" ht="12.75" customHeight="1">
      <c r="A275" s="5"/>
      <c r="B275" s="107"/>
      <c r="D275" s="7"/>
      <c r="E275" s="7"/>
      <c r="F275" s="7"/>
      <c r="G275" s="107"/>
      <c r="H275" s="107"/>
      <c r="I275" s="107"/>
      <c r="J275" s="107"/>
      <c r="K275" s="107"/>
      <c r="L275" s="107"/>
      <c r="M275" s="107"/>
      <c r="N275" s="107"/>
      <c r="O275" s="107"/>
      <c r="P275" s="8"/>
      <c r="Q275" s="107"/>
      <c r="R275" s="107"/>
    </row>
    <row r="276" spans="1:18" ht="12.75" customHeight="1">
      <c r="A276" s="5"/>
      <c r="B276" s="107"/>
      <c r="D276" s="7"/>
      <c r="E276" s="7"/>
      <c r="F276" s="7"/>
      <c r="G276" s="107"/>
      <c r="H276" s="107"/>
      <c r="I276" s="107"/>
      <c r="J276" s="107"/>
      <c r="K276" s="107"/>
      <c r="L276" s="107"/>
      <c r="M276" s="107"/>
      <c r="N276" s="107"/>
      <c r="O276" s="107"/>
      <c r="P276" s="8"/>
      <c r="Q276" s="107"/>
      <c r="R276" s="107"/>
    </row>
  </sheetData>
  <mergeCells count="141">
    <mergeCell ref="B212:D212"/>
    <mergeCell ref="A205:D205"/>
    <mergeCell ref="B206:D206"/>
    <mergeCell ref="B207:D207"/>
    <mergeCell ref="B208:D208"/>
    <mergeCell ref="B209:D209"/>
    <mergeCell ref="B210:D210"/>
    <mergeCell ref="A196:B196"/>
    <mergeCell ref="A197:B197"/>
    <mergeCell ref="A198:B198"/>
    <mergeCell ref="A199:B199"/>
    <mergeCell ref="A200:B200"/>
    <mergeCell ref="A201:B201"/>
    <mergeCell ref="A185:B185"/>
    <mergeCell ref="A186:B186"/>
    <mergeCell ref="B187:P187"/>
    <mergeCell ref="I192:P192"/>
    <mergeCell ref="A194:B194"/>
    <mergeCell ref="A195:B195"/>
    <mergeCell ref="A175:B175"/>
    <mergeCell ref="A176:B176"/>
    <mergeCell ref="A177:P177"/>
    <mergeCell ref="A178:P178"/>
    <mergeCell ref="B179:P179"/>
    <mergeCell ref="A184:B184"/>
    <mergeCell ref="B163:P163"/>
    <mergeCell ref="I168:P168"/>
    <mergeCell ref="A170:B170"/>
    <mergeCell ref="A171:B171"/>
    <mergeCell ref="A172:B172"/>
    <mergeCell ref="C173:P173"/>
    <mergeCell ref="A153:B153"/>
    <mergeCell ref="A154:P154"/>
    <mergeCell ref="B155:P155"/>
    <mergeCell ref="A160:B160"/>
    <mergeCell ref="A161:B161"/>
    <mergeCell ref="A162:B162"/>
    <mergeCell ref="A141:B141"/>
    <mergeCell ref="A142:B142"/>
    <mergeCell ref="B143:P143"/>
    <mergeCell ref="A150:B150"/>
    <mergeCell ref="A151:B151"/>
    <mergeCell ref="A152:B152"/>
    <mergeCell ref="B129:P129"/>
    <mergeCell ref="A131:B131"/>
    <mergeCell ref="A132:B132"/>
    <mergeCell ref="A133:B133"/>
    <mergeCell ref="B134:P134"/>
    <mergeCell ref="A140:B140"/>
    <mergeCell ref="A123:B123"/>
    <mergeCell ref="A124:B124"/>
    <mergeCell ref="A125:B125"/>
    <mergeCell ref="A126:B126"/>
    <mergeCell ref="A127:P127"/>
    <mergeCell ref="A128:P128"/>
    <mergeCell ref="B110:P110"/>
    <mergeCell ref="A117:B117"/>
    <mergeCell ref="A118:B118"/>
    <mergeCell ref="A119:B119"/>
    <mergeCell ref="B120:P120"/>
    <mergeCell ref="A122:B122"/>
    <mergeCell ref="A102:B102"/>
    <mergeCell ref="A103:P103"/>
    <mergeCell ref="B104:P104"/>
    <mergeCell ref="A107:B107"/>
    <mergeCell ref="A108:B108"/>
    <mergeCell ref="A109:B109"/>
    <mergeCell ref="A92:B92"/>
    <mergeCell ref="A93:B93"/>
    <mergeCell ref="B94:P94"/>
    <mergeCell ref="A99:B99"/>
    <mergeCell ref="A100:B100"/>
    <mergeCell ref="A101:B101"/>
    <mergeCell ref="B81:P81"/>
    <mergeCell ref="A84:B84"/>
    <mergeCell ref="A85:B85"/>
    <mergeCell ref="A86:B86"/>
    <mergeCell ref="B87:P87"/>
    <mergeCell ref="A91:B91"/>
    <mergeCell ref="A74:P74"/>
    <mergeCell ref="A75:P75"/>
    <mergeCell ref="B76:P76"/>
    <mergeCell ref="A78:B78"/>
    <mergeCell ref="A79:B79"/>
    <mergeCell ref="A80:B80"/>
    <mergeCell ref="B64:P64"/>
    <mergeCell ref="A69:B69"/>
    <mergeCell ref="A70:B70"/>
    <mergeCell ref="A71:B71"/>
    <mergeCell ref="A72:B72"/>
    <mergeCell ref="A73:B73"/>
    <mergeCell ref="A54:B54"/>
    <mergeCell ref="A55:B55"/>
    <mergeCell ref="B56:P56"/>
    <mergeCell ref="A61:B61"/>
    <mergeCell ref="A62:B62"/>
    <mergeCell ref="A63:B63"/>
    <mergeCell ref="B41:P41"/>
    <mergeCell ref="A47:B47"/>
    <mergeCell ref="A48:B48"/>
    <mergeCell ref="A49:P49"/>
    <mergeCell ref="B50:P50"/>
    <mergeCell ref="A53:B53"/>
    <mergeCell ref="A30:B30"/>
    <mergeCell ref="A31:B31"/>
    <mergeCell ref="B32:P32"/>
    <mergeCell ref="A38:B38"/>
    <mergeCell ref="A39:B39"/>
    <mergeCell ref="A40:B40"/>
    <mergeCell ref="B19:P19"/>
    <mergeCell ref="A22:B22"/>
    <mergeCell ref="A23:B23"/>
    <mergeCell ref="A24:B24"/>
    <mergeCell ref="B25:P25"/>
    <mergeCell ref="A29:B29"/>
    <mergeCell ref="L14:L15"/>
    <mergeCell ref="M14:M15"/>
    <mergeCell ref="N14:N15"/>
    <mergeCell ref="A16:P16"/>
    <mergeCell ref="A17:P17"/>
    <mergeCell ref="A18:P18"/>
    <mergeCell ref="Q11:Q15"/>
    <mergeCell ref="C12:C15"/>
    <mergeCell ref="D12:D15"/>
    <mergeCell ref="E12:E15"/>
    <mergeCell ref="F12:F15"/>
    <mergeCell ref="I12:I15"/>
    <mergeCell ref="J12:J15"/>
    <mergeCell ref="K12:O12"/>
    <mergeCell ref="P12:P15"/>
    <mergeCell ref="K13:K15"/>
    <mergeCell ref="A2:P2"/>
    <mergeCell ref="A3:P3"/>
    <mergeCell ref="A11:A15"/>
    <mergeCell ref="B11:B15"/>
    <mergeCell ref="C11:F11"/>
    <mergeCell ref="G11:G15"/>
    <mergeCell ref="H11:H15"/>
    <mergeCell ref="I11:P11"/>
    <mergeCell ref="L13:N13"/>
    <mergeCell ref="O13:O15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6</vt:i4>
      </vt:variant>
    </vt:vector>
  </HeadingPairs>
  <TitlesOfParts>
    <vt:vector size="9" baseType="lpstr">
      <vt:lpstr>Ist_Produkcja rolnicza</vt:lpstr>
      <vt:lpstr>Ist_Rol precyz.</vt:lpstr>
      <vt:lpstr>Ist_Agrobiznes</vt:lpstr>
      <vt:lpstr>Ist_Agrobiznes!Obszar_wydruku</vt:lpstr>
      <vt:lpstr>'Ist_Produkcja rolnicza'!Obszar_wydruku</vt:lpstr>
      <vt:lpstr>'Ist_Rol precyz.'!Obszar_wydruku</vt:lpstr>
      <vt:lpstr>Ist_Agrobiznes!Print_Area</vt:lpstr>
      <vt:lpstr>'Ist_Produkcja rolnicza'!Print_Area</vt:lpstr>
      <vt:lpstr>'Ist_Rol precyz.'!Print_Area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SG2010</cp:lastModifiedBy>
  <cp:lastPrinted>2015-07-08T13:20:46Z</cp:lastPrinted>
  <dcterms:created xsi:type="dcterms:W3CDTF">2012-07-18T08:35:00Z</dcterms:created>
  <dcterms:modified xsi:type="dcterms:W3CDTF">2015-09-08T10:41:25Z</dcterms:modified>
</cp:coreProperties>
</file>